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4\2024-01\"/>
    </mc:Choice>
  </mc:AlternateContent>
  <bookViews>
    <workbookView xWindow="-15" yWindow="-15" windowWidth="12000" windowHeight="10035" tabRatio="889" firstSheet="2" activeTab="2"/>
  </bookViews>
  <sheets>
    <sheet name="Dokumentation" sheetId="3" state="hidden" r:id="rId1"/>
    <sheet name="RT" sheetId="2" state="hidden" r:id="rId2"/>
    <sheet name="zur Weiterleitung" sheetId="1" r:id="rId3"/>
  </sheets>
  <definedNames>
    <definedName name="_xlnm.Print_Area" localSheetId="0">Dokumentation!$A$1:$C$1</definedName>
    <definedName name="_xlnm.Print_Area" localSheetId="2">'zur Weiterleitung'!$A$1:$I$33</definedName>
    <definedName name="_xlnm.Print_Titles" localSheetId="0">Dokumentation!$1:$1</definedName>
  </definedNames>
  <calcPr calcId="152511"/>
</workbook>
</file>

<file path=xl/calcChain.xml><?xml version="1.0" encoding="utf-8"?>
<calcChain xmlns="http://schemas.openxmlformats.org/spreadsheetml/2006/main">
  <c r="D219" i="2" l="1"/>
  <c r="E219" i="2" s="1"/>
  <c r="C219" i="2"/>
  <c r="D218" i="2"/>
  <c r="E218" i="2" s="1"/>
  <c r="C218" i="2"/>
  <c r="D217" i="2"/>
  <c r="E217" i="2" s="1"/>
  <c r="C217" i="2"/>
  <c r="D216" i="2"/>
  <c r="E216" i="2" s="1"/>
  <c r="C216" i="2"/>
  <c r="D215" i="2"/>
  <c r="E215" i="2" s="1"/>
  <c r="C215" i="2"/>
  <c r="E214" i="2"/>
  <c r="D214" i="2"/>
  <c r="C214" i="2"/>
  <c r="D213" i="2"/>
  <c r="E213" i="2" s="1"/>
  <c r="C213" i="2"/>
  <c r="E212" i="2"/>
  <c r="D212" i="2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D207" i="2"/>
  <c r="E207" i="2" s="1"/>
  <c r="C207" i="2"/>
  <c r="E206" i="2"/>
  <c r="D206" i="2"/>
  <c r="C206" i="2"/>
  <c r="D205" i="2"/>
  <c r="E205" i="2" s="1"/>
  <c r="C205" i="2"/>
  <c r="D204" i="2"/>
  <c r="E204" i="2" s="1"/>
  <c r="C204" i="2"/>
  <c r="E203" i="2"/>
  <c r="D203" i="2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E198" i="2"/>
  <c r="D198" i="2"/>
  <c r="C198" i="2"/>
  <c r="D197" i="2"/>
  <c r="E197" i="2" s="1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D191" i="2"/>
  <c r="E191" i="2" s="1"/>
  <c r="C191" i="2"/>
  <c r="E190" i="2"/>
  <c r="D190" i="2"/>
  <c r="C190" i="2"/>
  <c r="D189" i="2"/>
  <c r="E189" i="2" s="1"/>
  <c r="C189" i="2"/>
  <c r="D188" i="2"/>
  <c r="E188" i="2" s="1"/>
  <c r="C188" i="2"/>
  <c r="E187" i="2"/>
  <c r="D187" i="2"/>
  <c r="C187" i="2"/>
  <c r="D186" i="2"/>
  <c r="E186" i="2" s="1"/>
  <c r="C186" i="2"/>
  <c r="D185" i="2"/>
  <c r="E185" i="2" s="1"/>
  <c r="C185" i="2"/>
  <c r="D184" i="2"/>
  <c r="E184" i="2" s="1"/>
  <c r="C184" i="2"/>
  <c r="D183" i="2"/>
  <c r="E183" i="2" s="1"/>
  <c r="C183" i="2"/>
  <c r="E182" i="2"/>
  <c r="D182" i="2"/>
  <c r="C182" i="2"/>
  <c r="D181" i="2"/>
  <c r="E181" i="2" s="1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D175" i="2"/>
  <c r="E175" i="2" s="1"/>
  <c r="C175" i="2"/>
  <c r="E174" i="2"/>
  <c r="D174" i="2"/>
  <c r="C174" i="2"/>
  <c r="D173" i="2"/>
  <c r="E173" i="2" s="1"/>
  <c r="C173" i="2"/>
  <c r="D172" i="2"/>
  <c r="E172" i="2" s="1"/>
  <c r="C172" i="2"/>
  <c r="E171" i="2"/>
  <c r="D171" i="2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E166" i="2"/>
  <c r="D166" i="2"/>
  <c r="C166" i="2"/>
  <c r="D165" i="2"/>
  <c r="E165" i="2" s="1"/>
  <c r="C165" i="2"/>
  <c r="E164" i="2"/>
  <c r="D164" i="2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D159" i="2"/>
  <c r="E159" i="2" s="1"/>
  <c r="C159" i="2"/>
  <c r="E158" i="2"/>
  <c r="D158" i="2"/>
  <c r="C158" i="2"/>
  <c r="D157" i="2"/>
  <c r="E157" i="2" s="1"/>
  <c r="C157" i="2"/>
  <c r="D156" i="2"/>
  <c r="E156" i="2" s="1"/>
  <c r="C156" i="2"/>
  <c r="E155" i="2"/>
  <c r="D155" i="2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E150" i="2"/>
  <c r="D150" i="2"/>
  <c r="C150" i="2"/>
  <c r="D149" i="2"/>
  <c r="E149" i="2" s="1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D143" i="2"/>
  <c r="E143" i="2" s="1"/>
  <c r="C143" i="2"/>
  <c r="E142" i="2"/>
  <c r="D142" i="2"/>
  <c r="C142" i="2"/>
  <c r="D141" i="2"/>
  <c r="E141" i="2" s="1"/>
  <c r="C141" i="2"/>
  <c r="D140" i="2"/>
  <c r="E140" i="2" s="1"/>
  <c r="C140" i="2"/>
  <c r="E139" i="2"/>
  <c r="D139" i="2"/>
  <c r="C139" i="2"/>
  <c r="D138" i="2"/>
  <c r="E138" i="2" s="1"/>
  <c r="D137" i="2"/>
  <c r="E137" i="2" s="1"/>
  <c r="C137" i="2"/>
  <c r="D136" i="2"/>
  <c r="E136" i="2" s="1"/>
  <c r="C136" i="2"/>
  <c r="D135" i="2"/>
  <c r="E135" i="2" s="1"/>
  <c r="C135" i="2"/>
  <c r="D134" i="2"/>
  <c r="E134" i="2" s="1"/>
  <c r="C134" i="2"/>
  <c r="D133" i="2"/>
  <c r="E133" i="2" s="1"/>
  <c r="C133" i="2"/>
  <c r="D132" i="2"/>
  <c r="E132" i="2" s="1"/>
  <c r="C132" i="2"/>
  <c r="E131" i="2"/>
  <c r="D131" i="2"/>
  <c r="C131" i="2"/>
  <c r="D130" i="2"/>
  <c r="E130" i="2" s="1"/>
  <c r="C130" i="2"/>
  <c r="D129" i="2"/>
  <c r="E129" i="2" s="1"/>
  <c r="C129" i="2"/>
  <c r="E128" i="2"/>
  <c r="D128" i="2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E123" i="2"/>
  <c r="D123" i="2"/>
  <c r="C123" i="2"/>
  <c r="D122" i="2"/>
  <c r="E122" i="2" s="1"/>
  <c r="C122" i="2"/>
  <c r="D121" i="2"/>
  <c r="E121" i="2" s="1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D116" i="2"/>
  <c r="E116" i="2" s="1"/>
  <c r="C116" i="2"/>
  <c r="E115" i="2"/>
  <c r="D115" i="2"/>
  <c r="C115" i="2"/>
  <c r="D114" i="2"/>
  <c r="E114" i="2" s="1"/>
  <c r="C114" i="2"/>
  <c r="D113" i="2"/>
  <c r="E113" i="2" s="1"/>
  <c r="C113" i="2"/>
  <c r="E112" i="2"/>
  <c r="D112" i="2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E107" i="2"/>
  <c r="D107" i="2"/>
  <c r="C107" i="2"/>
  <c r="D106" i="2"/>
  <c r="E106" i="2" s="1"/>
  <c r="C106" i="2"/>
  <c r="D105" i="2"/>
  <c r="E105" i="2" s="1"/>
  <c r="C105" i="2"/>
  <c r="D104" i="2"/>
  <c r="E104" i="2" s="1"/>
  <c r="C104" i="2"/>
  <c r="D103" i="2"/>
  <c r="E103" i="2" s="1"/>
  <c r="C103" i="2"/>
  <c r="E102" i="2"/>
  <c r="D102" i="2"/>
  <c r="C102" i="2"/>
  <c r="D101" i="2"/>
  <c r="E101" i="2" s="1"/>
  <c r="C101" i="2"/>
  <c r="D100" i="2"/>
  <c r="E100" i="2" s="1"/>
  <c r="C100" i="2"/>
  <c r="E99" i="2"/>
  <c r="D99" i="2"/>
  <c r="C99" i="2"/>
  <c r="D98" i="2"/>
  <c r="E98" i="2" s="1"/>
  <c r="C98" i="2"/>
  <c r="D97" i="2"/>
  <c r="E97" i="2" s="1"/>
  <c r="C97" i="2"/>
  <c r="E96" i="2"/>
  <c r="D96" i="2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E91" i="2"/>
  <c r="D91" i="2"/>
  <c r="C91" i="2"/>
  <c r="D90" i="2"/>
  <c r="E90" i="2" s="1"/>
  <c r="C90" i="2"/>
  <c r="E89" i="2"/>
  <c r="D89" i="2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D84" i="2"/>
  <c r="E84" i="2" s="1"/>
  <c r="C84" i="2"/>
  <c r="E83" i="2"/>
  <c r="D83" i="2"/>
  <c r="C83" i="2"/>
  <c r="D82" i="2"/>
  <c r="E82" i="2" s="1"/>
  <c r="C82" i="2"/>
  <c r="D81" i="2"/>
  <c r="E81" i="2" s="1"/>
  <c r="C81" i="2"/>
  <c r="E80" i="2"/>
  <c r="D80" i="2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E75" i="2"/>
  <c r="D75" i="2"/>
  <c r="C75" i="2"/>
  <c r="D74" i="2"/>
  <c r="E74" i="2" s="1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D68" i="2"/>
  <c r="E68" i="2" s="1"/>
  <c r="C68" i="2"/>
  <c r="E67" i="2"/>
  <c r="D67" i="2"/>
  <c r="C67" i="2"/>
  <c r="D66" i="2"/>
  <c r="E66" i="2" s="1"/>
  <c r="C66" i="2"/>
  <c r="D65" i="2"/>
  <c r="E65" i="2" s="1"/>
  <c r="C65" i="2"/>
  <c r="E64" i="2"/>
  <c r="D64" i="2"/>
  <c r="C64" i="2"/>
  <c r="D63" i="2"/>
  <c r="E63" i="2" s="1"/>
  <c r="C63" i="2"/>
  <c r="E62" i="2"/>
  <c r="D62" i="2"/>
  <c r="C62" i="2"/>
  <c r="D61" i="2"/>
  <c r="E61" i="2" s="1"/>
  <c r="C61" i="2"/>
  <c r="D60" i="2"/>
  <c r="E60" i="2" s="1"/>
  <c r="C60" i="2"/>
  <c r="E59" i="2"/>
  <c r="D59" i="2"/>
  <c r="C59" i="2"/>
  <c r="D58" i="2"/>
  <c r="E58" i="2" s="1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E51" i="2"/>
  <c r="D51" i="2"/>
  <c r="C51" i="2"/>
  <c r="D50" i="2"/>
  <c r="E50" i="2" s="1"/>
  <c r="C50" i="2"/>
  <c r="D49" i="2"/>
  <c r="E49" i="2" s="1"/>
  <c r="C49" i="2"/>
  <c r="E48" i="2"/>
  <c r="D48" i="2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E43" i="2"/>
  <c r="D43" i="2"/>
  <c r="C43" i="2"/>
  <c r="D42" i="2"/>
  <c r="E42" i="2" s="1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E36" i="2"/>
  <c r="D36" i="2"/>
  <c r="C36" i="2"/>
  <c r="E35" i="2"/>
  <c r="D35" i="2"/>
  <c r="C35" i="2"/>
  <c r="D34" i="2"/>
  <c r="E34" i="2" s="1"/>
  <c r="C34" i="2"/>
  <c r="D33" i="2"/>
  <c r="E33" i="2" s="1"/>
  <c r="C33" i="2"/>
  <c r="E32" i="2"/>
  <c r="D32" i="2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E27" i="2"/>
  <c r="D27" i="2"/>
  <c r="C27" i="2"/>
  <c r="D26" i="2"/>
  <c r="E26" i="2" s="1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D20" i="2"/>
  <c r="E20" i="2" s="1"/>
  <c r="C20" i="2"/>
  <c r="E19" i="2"/>
  <c r="D19" i="2"/>
  <c r="C19" i="2"/>
  <c r="D18" i="2"/>
  <c r="E18" i="2" s="1"/>
  <c r="C18" i="2"/>
  <c r="D17" i="2"/>
  <c r="E17" i="2" s="1"/>
  <c r="C17" i="2"/>
  <c r="E16" i="2"/>
  <c r="D16" i="2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E11" i="2"/>
  <c r="D11" i="2"/>
  <c r="C11" i="2"/>
  <c r="D10" i="2"/>
  <c r="E10" i="2" s="1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E3" i="2"/>
  <c r="D3" i="2"/>
  <c r="C3" i="2"/>
  <c r="D2" i="2"/>
  <c r="E2" i="2" s="1"/>
  <c r="C2" i="2"/>
  <c r="E5" i="1" l="1"/>
  <c r="I3" i="1"/>
  <c r="E15" i="1" l="1"/>
  <c r="B12" i="1" l="1"/>
  <c r="B11" i="1"/>
</calcChain>
</file>

<file path=xl/comments1.xml><?xml version="1.0" encoding="utf-8"?>
<comments xmlns="http://schemas.openxmlformats.org/spreadsheetml/2006/main">
  <authors>
    <author>Silvia Stafast</author>
  </authors>
  <commentList>
    <comment ref="C221" authorId="0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Formel!</t>
        </r>
      </text>
    </comment>
  </commentList>
</comments>
</file>

<file path=xl/sharedStrings.xml><?xml version="1.0" encoding="utf-8"?>
<sst xmlns="http://schemas.openxmlformats.org/spreadsheetml/2006/main" count="714" uniqueCount="320">
  <si>
    <t>Betrag</t>
  </si>
  <si>
    <t>IBAN:</t>
  </si>
  <si>
    <t>Bankname:</t>
  </si>
  <si>
    <t>AObj.</t>
  </si>
  <si>
    <t>RV</t>
  </si>
  <si>
    <t>RT</t>
  </si>
  <si>
    <t>Version</t>
  </si>
  <si>
    <t>Datum</t>
  </si>
  <si>
    <t>Beschreibung der Änderung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</si>
  <si>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</si>
  <si>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1.2</t>
  </si>
  <si>
    <t>Eingabe der Rechtsträger-Nr.
im rot hinterlegten Feld!</t>
  </si>
  <si>
    <t>Mandant</t>
  </si>
  <si>
    <t>Kirchengemeinde / Dekanat /RV</t>
  </si>
  <si>
    <t>Handkasse der</t>
  </si>
  <si>
    <t>1.3</t>
  </si>
  <si>
    <t>Änderung des Abrufs der Mandanten-Nr. (Anpassung SVERWEIS)
Änderung der Datenbanken der Rechtsträger</t>
  </si>
  <si>
    <t>Änderung des Passwortes zum Zellschutz</t>
  </si>
  <si>
    <t>Änderungen basierend auf den Ergebnissen des Workshops "Buchungsblätter" vom 20.07.2016:</t>
  </si>
  <si>
    <t>Gitternetzlinien ausgeblendet (sind nicht geschützt, können also vom Anwender selbst wieder eingeschaltet werden)</t>
  </si>
  <si>
    <t>Veränderung des Blattschutzes: Es dürfen nur noch "nicht gesperrte Zellen" ausgewählt werden</t>
  </si>
  <si>
    <t>Integration Datenbank RT V1.4</t>
  </si>
  <si>
    <t>Änderung "Buchungsblatt" in "Buchungsblatt Kollekten"</t>
  </si>
  <si>
    <t>Buchungsblatt Kollekten</t>
  </si>
  <si>
    <t>Entfernung Zeile "Anschrift", "BIC" und "Erläuterung"</t>
  </si>
  <si>
    <t>Änderung Zelle "SaKo" in "Kollekte vom" - Zahlenformat auf Datum festgelegt</t>
  </si>
  <si>
    <t>Änderung Zelle "Text" in "Verwendungszweck gem. Abkündigung"</t>
  </si>
  <si>
    <t>Einfügen ActiveXSteuerelement für Abfrage "Der Betrag wird überwiesen"</t>
  </si>
  <si>
    <t>Einfügen ActiveXSteuerelement für Abfrage "Der Betrag ist von folgendem Konto einzuziehen"</t>
  </si>
  <si>
    <t>Aufgrund der besprochenen Änderungen wurde für diese Version des Buchungsblatt Kollekten das "Buchungsblatt" in der Version 1.7
als Basis verwendet!</t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</si>
  <si>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</si>
  <si>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Anpassung Fußzeile und Formatierung 9pt</t>
  </si>
  <si>
    <t>- Belegdatum</t>
  </si>
  <si>
    <t>- Versionsstand fest hinterlegt (z.B. "Version Oktober 2016)</t>
  </si>
  <si>
    <t>1.4</t>
  </si>
  <si>
    <t>1.5</t>
  </si>
  <si>
    <t>1.6</t>
  </si>
  <si>
    <t>1.7</t>
  </si>
  <si>
    <t>Änderung "geprüft" in "Datum / geprüft"</t>
  </si>
  <si>
    <t>Änderung "angeordnet" in "Datum / angeordnet"</t>
  </si>
  <si>
    <t>- Datum /geprüft -</t>
  </si>
  <si>
    <t>- Datum / angeordnet -</t>
  </si>
  <si>
    <t>1.8</t>
  </si>
  <si>
    <t>HK-Nr. und RT-Nr.
für Handkasse</t>
  </si>
  <si>
    <t>RT-Nr. Dekanat</t>
  </si>
  <si>
    <t>Dekanatszuordnung</t>
  </si>
  <si>
    <t>Kollekten/
IBAN</t>
  </si>
  <si>
    <t>Bankname</t>
  </si>
  <si>
    <t>BIC</t>
  </si>
  <si>
    <t>KfM-Empfänger-Nr.</t>
  </si>
  <si>
    <t>Einfügen neuer Spalte "B":</t>
  </si>
  <si>
    <t>Zelle B11: SVERWEIS zur Anzeige des in der Datenbank hinterlegten Banknamens, wenn dieser vorhanden ist</t>
  </si>
  <si>
    <t>Integration Optionsfeld "Weiterzuleitende Kollekten" im Register "Empfohlen und Trennung der Register in zwei Dateien (a=Pflichtkollekten; b=Kollekten für die eigene Gemeinde und zur Weiterleitung)</t>
  </si>
  <si>
    <t>Korrektur des Zahlenformats aller Blöcke der IBAN-Nummer = Text im Register"Empfohlen"</t>
  </si>
  <si>
    <t>Anpassung der Spaltenbreiten für 100%ige Darstellung und Ausdruck
Bedingte Formatierung für Eingabe der RT-Nummer
Farbumstellung EKHN-Logo und Schriftzug auf s/w
Veränderung der Anzeige zur Handkasse "HKxxxx Gemeindebüro"</t>
  </si>
  <si>
    <t>Ergänzung RT "Gesamtgemeinde Wiesbaden" in Datenbank RT</t>
  </si>
  <si>
    <t>Formatierung des Feldes Aobj in beiden Registern als Text</t>
  </si>
  <si>
    <t>1.9</t>
  </si>
  <si>
    <t>Änderung für das Register "eigene Gemeinde"</t>
  </si>
  <si>
    <t>Änderung Zeile "Partnerkonto" in "für die eigene Gemeinde"</t>
  </si>
  <si>
    <t>Anzahl der Buchungszeilen = 12</t>
  </si>
  <si>
    <t>Änderung für das Register "zur Weiterleitung"</t>
  </si>
  <si>
    <t>Änderung Zeile "Partnerkonto" in "empfohlene Kollekten zur Weiterleitung"</t>
  </si>
  <si>
    <t>Einfügen ActiveXSteuerelement für Abfrage "anlässlich Amtshandlung"</t>
  </si>
  <si>
    <t>Einfügen "Partnerkonto (zur Weiterleitung der Kollekte)</t>
  </si>
  <si>
    <t>Einfügen der Zeile "Name/Institution oder Parner-Nr.", "Anschrift", "Bankname", "IBAN" und "BIC"</t>
  </si>
  <si>
    <t>Anzahl der Buchungszeilen = 5</t>
  </si>
  <si>
    <t>Platzierung der Daten für das Partnerkonto in den unteren Bereich des Buchungsblattes</t>
  </si>
  <si>
    <t>2.0</t>
  </si>
  <si>
    <t>Trennung der beiden Register "eigene Gmeinde" und "zur Weiterleitung" in jeweils eigene Dateien</t>
  </si>
  <si>
    <t>Ergänzung "Splitbuchung" für Erkennung OS</t>
  </si>
  <si>
    <t>2.1</t>
  </si>
  <si>
    <t>Fußzeile: Version 2.1 - Dezember 2017</t>
  </si>
  <si>
    <t>2.2</t>
  </si>
  <si>
    <t>Fußzeile: Version 2.2 - Dezember 2018</t>
  </si>
  <si>
    <t>Kollekte vom</t>
  </si>
  <si>
    <t>Verwendungszweck gem. Abkündigung</t>
  </si>
  <si>
    <t>Bei einigen RV sind die Bankdaten der Kollektenkassenkonten hinterlegt; diese sollen  automatisch mit der Eingabe der Rechtsträgernummer eingeblendet werden. Allerdings muss eine manuelle Eingabe  ebenfalls möglich sein. Hierzu wurden die folgenden Veränderungen im Formular vorgenommen:</t>
  </si>
  <si>
    <t>Zelle B12: SVERWEIS zur Anzeige der in der Datenbank hinterlegten IBAN, wenn diese vorhanden ist</t>
  </si>
  <si>
    <t>Bedingte Formatierung in den Zellbereichen C11:H11 und C13:H13. Hierbei werden die Rahmen nur dann angezeigt, wenn keine Bankverbindung aus der Datenbank ausgelesen wird.</t>
  </si>
  <si>
    <t>Zeilen zur Eingabe von Daten um zwei erweitert</t>
  </si>
  <si>
    <t>Partnerkonto</t>
  </si>
  <si>
    <t>(zur Weiterleitung der Kollekte)</t>
  </si>
  <si>
    <r>
      <t xml:space="preserve">Name / Institution
</t>
    </r>
    <r>
      <rPr>
        <b/>
        <sz val="10"/>
        <color theme="1" tint="0.249977111117893"/>
        <rFont val="Calibri"/>
        <family val="2"/>
        <scheme val="minor"/>
      </rPr>
      <t>oder Partner-Nr.:</t>
    </r>
  </si>
  <si>
    <t>Anschrift:</t>
  </si>
  <si>
    <t>BIC:</t>
  </si>
  <si>
    <t>empfohlene Kollekten zur Weiterleitung</t>
  </si>
  <si>
    <t>2.3</t>
  </si>
  <si>
    <t>Bereich "Partnerkonto" - Erweiterung der IBAN um ein Eingabefeld</t>
  </si>
  <si>
    <t>Fußzeile: Version 2.3 - Juni 2021</t>
  </si>
  <si>
    <t>2.4</t>
  </si>
  <si>
    <t>Fußzeile: Version 2.4 - Juli 2021</t>
  </si>
  <si>
    <t>Hinweistext "Bitte tragen Sie Ihre Rechtsträgernummer im roten Feld ein!!" erscheint im Feld E15, wenn die Rechtsträgernummer nicht eingetragen wurde, aber im Bereich A17:A21 Werte eingetragen wurden. Dazu wurde im Feld E15 eine WENN(UND)-Funktion hinterlegt und eine bedingte Formatierung (Schriftfarbe=rot und Schattierung=gelb) eingefügt.</t>
  </si>
  <si>
    <t>2.5</t>
  </si>
  <si>
    <t>Funktion SVERWEIS in Zelle I3 und E5 auf Spaltenbezug $A:$K geändert</t>
  </si>
  <si>
    <t>Versionsstand = Januar 2023</t>
  </si>
  <si>
    <t>Versionsstand = Januar 2024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</si>
  <si>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</si>
  <si>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</si>
  <si>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</si>
  <si>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</si>
  <si>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</si>
  <si>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</si>
  <si>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</si>
  <si>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</si>
  <si>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</si>
  <si>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</si>
  <si>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</si>
  <si>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</si>
  <si>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</si>
  <si>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</si>
  <si>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</si>
  <si>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</si>
  <si>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</si>
  <si>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</si>
  <si>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</si>
  <si>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</si>
  <si>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</si>
  <si>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</si>
  <si>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</si>
  <si>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</si>
  <si>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</si>
  <si>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</si>
  <si>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</si>
  <si>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</si>
  <si>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</si>
  <si>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</si>
  <si>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</si>
  <si>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</si>
  <si>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</si>
  <si>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</si>
  <si>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</si>
  <si>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</si>
  <si>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</si>
  <si>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</si>
  <si>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</si>
  <si>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</si>
  <si>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</si>
  <si>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</si>
  <si>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</si>
  <si>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</si>
  <si>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</si>
  <si>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</si>
  <si>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</si>
  <si>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</si>
  <si>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</si>
  <si>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</si>
  <si>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</si>
  <si>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</si>
  <si>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</si>
  <si>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</si>
  <si>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</si>
  <si>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</si>
  <si>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</si>
  <si>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</si>
  <si>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</si>
  <si>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</si>
  <si>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</si>
  <si>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</si>
  <si>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</si>
  <si>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</si>
  <si>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</si>
  <si>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</si>
  <si>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</si>
  <si>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</si>
  <si>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</si>
  <si>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</si>
  <si>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</si>
  <si>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</si>
  <si>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</si>
  <si>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</si>
  <si>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</si>
  <si>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</si>
  <si>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</si>
  <si>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</si>
  <si>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</si>
  <si>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</si>
  <si>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</si>
  <si>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</si>
  <si>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</si>
  <si>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</si>
  <si>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</si>
  <si>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</si>
  <si>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</si>
  <si>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</si>
  <si>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</si>
  <si>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</si>
  <si>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</si>
  <si>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</si>
  <si>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</si>
  <si>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</si>
  <si>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</si>
  <si>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</si>
  <si>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</si>
  <si>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</si>
  <si>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</si>
  <si>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</si>
  <si>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</si>
  <si>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</si>
  <si>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</si>
  <si>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</si>
  <si>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</si>
  <si>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</si>
  <si>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</si>
  <si>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</si>
  <si>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</si>
  <si>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</si>
  <si>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</si>
  <si>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</si>
  <si>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</si>
  <si>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</si>
  <si>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</si>
  <si>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</si>
  <si>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</si>
  <si>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</si>
  <si>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</si>
  <si>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</si>
  <si>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</si>
  <si>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</si>
  <si>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</si>
  <si>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</si>
  <si>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</si>
  <si>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</si>
  <si>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</si>
  <si>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</si>
  <si>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</si>
  <si>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</si>
  <si>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</si>
  <si>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Gesamtkirchengemeinde Heringen, Nauheim und Neesbach</t>
  </si>
  <si>
    <t>Ev. KGM Battenfeld Stiftung</t>
  </si>
  <si>
    <t>Ev. KGM Bottenhorn 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</si>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</sst>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407]_-;\-* #,##0.00\ [$€-407]_-;_-* &quot;-&quot;??\ [$€-407]_-;_-@_-"/>
    <numFmt numFmtId="165" formatCode="0000"/>
    <numFmt numFmtId="166" formatCode="dd/mm/yy;@"/>
    <numFmt numFmtId="167" formatCode="00"/>
    <numFmt numFmtId="168" formatCode="0#####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1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3">
    <xf numFmtId="0" fontId="0" fillId="0" borderId="0" xfId="0"/>
    <xf numFmtId="0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9" fontId="2" fillId="2" borderId="0" xfId="2" applyNumberFormat="1" applyFont="1" applyFill="1" applyAlignment="1">
      <alignment horizontal="center" vertical="center"/>
    </xf>
    <xf numFmtId="166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49" fontId="9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center"/>
    </xf>
    <xf numFmtId="0" fontId="9" fillId="0" borderId="0" xfId="2" applyFo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6" fillId="0" borderId="0" xfId="0" applyFont="1" applyBorder="1" applyAlignment="1" applyProtection="1">
      <alignment vertical="center"/>
      <protection hidden="1"/>
    </xf>
    <xf numFmtId="164" fontId="4" fillId="0" borderId="6" xfId="0" applyNumberFormat="1" applyFont="1" applyBorder="1" applyAlignment="1" applyProtection="1">
      <alignment vertical="center"/>
      <protection locked="0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wrapText="1" inden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indent="1"/>
      <protection hidden="1"/>
    </xf>
    <xf numFmtId="4" fontId="8" fillId="0" borderId="0" xfId="0" applyNumberFormat="1" applyFont="1" applyBorder="1" applyAlignment="1" applyProtection="1">
      <alignment horizontal="right" inden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8" fillId="0" borderId="0" xfId="0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49" fontId="8" fillId="0" borderId="3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quotePrefix="1" applyFont="1" applyBorder="1" applyAlignment="1" applyProtection="1">
      <alignment horizontal="center"/>
      <protection hidden="1"/>
    </xf>
    <xf numFmtId="166" fontId="9" fillId="0" borderId="0" xfId="2" applyNumberFormat="1" applyFont="1" applyAlignment="1">
      <alignment horizontal="center" vertical="top"/>
    </xf>
    <xf numFmtId="49" fontId="9" fillId="0" borderId="0" xfId="2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166" fontId="9" fillId="0" borderId="0" xfId="1" applyNumberFormat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21" fillId="0" borderId="0" xfId="0" applyFont="1" applyAlignment="1">
      <alignment wrapText="1"/>
    </xf>
    <xf numFmtId="0" fontId="15" fillId="0" borderId="0" xfId="0" applyFont="1" applyFill="1"/>
    <xf numFmtId="0" fontId="7" fillId="0" borderId="0" xfId="0" applyFont="1" applyAlignment="1" applyProtection="1">
      <alignment vertical="center"/>
      <protection hidden="1"/>
    </xf>
    <xf numFmtId="0" fontId="2" fillId="0" borderId="0" xfId="0" applyNumberFormat="1" applyFont="1" applyBorder="1" applyAlignment="1">
      <alignment horizontal="left" vertical="center" indent="1"/>
    </xf>
    <xf numFmtId="0" fontId="17" fillId="0" borderId="0" xfId="0" applyFont="1" applyAlignment="1" applyProtection="1">
      <alignment vertical="center"/>
      <protection hidden="1"/>
    </xf>
    <xf numFmtId="15" fontId="9" fillId="0" borderId="0" xfId="2" quotePrefix="1" applyNumberFormat="1" applyFont="1" applyAlignment="1">
      <alignment vertical="top" wrapText="1"/>
    </xf>
    <xf numFmtId="0" fontId="9" fillId="0" borderId="0" xfId="2" quotePrefix="1" applyFont="1" applyAlignment="1">
      <alignment vertical="top" wrapText="1"/>
    </xf>
    <xf numFmtId="0" fontId="9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 indent="1"/>
    </xf>
    <xf numFmtId="0" fontId="21" fillId="0" borderId="0" xfId="0" applyNumberFormat="1" applyFont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2" applyFont="1" applyAlignment="1">
      <alignment wrapText="1"/>
    </xf>
    <xf numFmtId="165" fontId="8" fillId="0" borderId="0" xfId="0" applyNumberFormat="1" applyFont="1" applyBorder="1" applyAlignment="1" applyProtection="1">
      <alignment horizontal="center"/>
      <protection locked="0"/>
    </xf>
    <xf numFmtId="167" fontId="8" fillId="0" borderId="0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indent="1"/>
    </xf>
    <xf numFmtId="165" fontId="9" fillId="0" borderId="0" xfId="0" applyNumberFormat="1" applyFont="1" applyBorder="1" applyAlignment="1">
      <alignment horizontal="left" indent="1"/>
    </xf>
    <xf numFmtId="165" fontId="9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 indent="2"/>
      <protection hidden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3" fillId="0" borderId="0" xfId="0" applyFont="1"/>
    <xf numFmtId="0" fontId="8" fillId="0" borderId="0" xfId="0" applyFont="1" applyBorder="1" applyAlignment="1" applyProtection="1">
      <alignment horizontal="left" indent="2"/>
      <protection hidden="1"/>
    </xf>
    <xf numFmtId="0" fontId="22" fillId="0" borderId="0" xfId="0" applyFont="1" applyAlignment="1">
      <alignment wrapText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49" fontId="8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left" vertical="center" inden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49" fontId="8" fillId="0" borderId="0" xfId="0" applyNumberFormat="1" applyFont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6" fontId="17" fillId="0" borderId="2" xfId="0" applyNumberFormat="1" applyFont="1" applyBorder="1" applyAlignment="1" applyProtection="1">
      <alignment horizontal="left" vertical="center" indent="1"/>
      <protection locked="0"/>
    </xf>
    <xf numFmtId="0" fontId="24" fillId="0" borderId="0" xfId="0" applyFont="1" applyAlignment="1" applyProtection="1">
      <alignment horizontal="left" vertical="center"/>
      <protection hidden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166" fontId="17" fillId="0" borderId="7" xfId="0" applyNumberFormat="1" applyFont="1" applyBorder="1" applyAlignment="1" applyProtection="1">
      <alignment horizontal="center" vertical="center"/>
      <protection locked="0"/>
    </xf>
    <xf numFmtId="166" fontId="17" fillId="0" borderId="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5" fontId="18" fillId="4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left" vertical="center" wrapText="1" indent="1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0" xfId="0" quotePrefix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3">
    <dxf>
      <fill>
        <patternFill>
          <bgColor rgb="FFFFFF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D9979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38100</xdr:rowOff>
    </xdr:to>
    <xdr:pic>
      <xdr:nvPicPr>
        <xdr:cNvPr id="2" name="Grafik 1" descr="facett_hks37_200x200.pn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8</xdr:col>
          <xdr:colOff>552450</xdr:colOff>
          <xdr:row>9</xdr:row>
          <xdr:rowOff>371475</xdr:rowOff>
        </xdr:to>
        <xdr:sp macro="" textlink="">
          <xdr:nvSpPr>
            <xdr:cNvPr id="3075" name="OptionButton2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8</xdr:col>
          <xdr:colOff>552450</xdr:colOff>
          <xdr:row>8</xdr:row>
          <xdr:rowOff>361950</xdr:rowOff>
        </xdr:to>
        <xdr:sp macro="" textlink="">
          <xdr:nvSpPr>
            <xdr:cNvPr id="3076" name="OptionButton1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</xdr:row>
          <xdr:rowOff>285750</xdr:rowOff>
        </xdr:from>
        <xdr:to>
          <xdr:col>8</xdr:col>
          <xdr:colOff>1866900</xdr:colOff>
          <xdr:row>8</xdr:row>
          <xdr:rowOff>142875</xdr:rowOff>
        </xdr:to>
        <xdr:sp macro="" textlink="">
          <xdr:nvSpPr>
            <xdr:cNvPr id="3077" name="CheckBox1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C68"/>
  <sheetViews>
    <sheetView workbookViewId="0">
      <pane ySplit="1" topLeftCell="A23" activePane="bottomLeft" state="frozen"/>
      <selection pane="bottomLeft" activeCell="C52" sqref="C52"/>
    </sheetView>
  </sheetViews>
  <sheetFormatPr baseColWidth="10" defaultRowHeight="12.75" x14ac:dyDescent="0.2"/>
  <cols>
    <col min="1" max="1" width="11.42578125" style="9"/>
    <col min="2" max="2" width="11.42578125" style="10"/>
    <col min="3" max="3" width="105.85546875" style="11" customWidth="1"/>
    <col min="4" max="16384" width="11.42578125" style="11"/>
  </cols>
  <sheetData>
    <row r="1" spans="1:3" s="6" customFormat="1" ht="24" customHeight="1" x14ac:dyDescent="0.2">
      <c r="A1" s="3" t="s">
        <v>6</v>
      </c>
      <c r="B1" s="4" t="s">
        <v>7</v>
      </c>
      <c r="C1" s="5" t="s">
        <v>8</v>
      </c>
    </row>
    <row r="2" spans="1:3" s="53" customFormat="1" ht="25.5" x14ac:dyDescent="0.2">
      <c r="A2" s="50" t="s">
        <v>10</v>
      </c>
      <c r="B2" s="51">
        <v>41992</v>
      </c>
      <c r="C2" s="52" t="s">
        <v>52</v>
      </c>
    </row>
    <row r="3" spans="1:3" s="53" customFormat="1" x14ac:dyDescent="0.2">
      <c r="A3" s="50" t="s">
        <v>15</v>
      </c>
      <c r="B3" s="51">
        <v>42002</v>
      </c>
      <c r="C3" s="52" t="s">
        <v>53</v>
      </c>
    </row>
    <row r="4" spans="1:3" s="53" customFormat="1" ht="51" x14ac:dyDescent="0.2">
      <c r="A4" s="50" t="s">
        <v>34</v>
      </c>
      <c r="B4" s="51">
        <v>42092</v>
      </c>
      <c r="C4" s="52" t="s">
        <v>54</v>
      </c>
    </row>
    <row r="5" spans="1:3" s="53" customFormat="1" ht="25.5" x14ac:dyDescent="0.2">
      <c r="A5" s="50" t="s">
        <v>35</v>
      </c>
      <c r="B5" s="51">
        <v>42093</v>
      </c>
      <c r="C5" s="7" t="s">
        <v>16</v>
      </c>
    </row>
    <row r="6" spans="1:3" s="53" customFormat="1" x14ac:dyDescent="0.2">
      <c r="A6" s="50" t="s">
        <v>36</v>
      </c>
      <c r="B6" s="48">
        <v>42352</v>
      </c>
      <c r="C6" s="8" t="s">
        <v>55</v>
      </c>
    </row>
    <row r="7" spans="1:3" s="53" customFormat="1" x14ac:dyDescent="0.2">
      <c r="A7" s="50" t="s">
        <v>37</v>
      </c>
      <c r="B7" s="51">
        <v>42389</v>
      </c>
      <c r="C7" s="53" t="s">
        <v>56</v>
      </c>
    </row>
    <row r="8" spans="1:3" s="53" customFormat="1" x14ac:dyDescent="0.2">
      <c r="A8" s="50" t="s">
        <v>42</v>
      </c>
      <c r="B8" s="51">
        <v>42556</v>
      </c>
      <c r="C8" s="53" t="s">
        <v>21</v>
      </c>
    </row>
    <row r="9" spans="1:3" s="53" customFormat="1" x14ac:dyDescent="0.2">
      <c r="A9" s="50"/>
      <c r="B9" s="51"/>
      <c r="C9" s="7" t="s">
        <v>19</v>
      </c>
    </row>
    <row r="10" spans="1:3" s="53" customFormat="1" x14ac:dyDescent="0.2">
      <c r="A10" s="50"/>
      <c r="B10" s="51"/>
      <c r="C10" s="7" t="s">
        <v>20</v>
      </c>
    </row>
    <row r="11" spans="1:3" s="8" customFormat="1" x14ac:dyDescent="0.2">
      <c r="A11" s="49" t="s">
        <v>57</v>
      </c>
      <c r="B11" s="48">
        <v>42575</v>
      </c>
      <c r="C11" s="19" t="s">
        <v>18</v>
      </c>
    </row>
    <row r="12" spans="1:3" s="8" customFormat="1" ht="27.75" customHeight="1" x14ac:dyDescent="0.2">
      <c r="A12" s="49"/>
      <c r="B12" s="48"/>
      <c r="C12" s="54" t="s">
        <v>29</v>
      </c>
    </row>
    <row r="13" spans="1:3" x14ac:dyDescent="0.2">
      <c r="C13" s="8" t="s">
        <v>17</v>
      </c>
    </row>
    <row r="14" spans="1:3" s="8" customFormat="1" x14ac:dyDescent="0.2">
      <c r="A14" s="49"/>
      <c r="B14" s="48"/>
      <c r="C14" s="18" t="s">
        <v>22</v>
      </c>
    </row>
    <row r="15" spans="1:3" s="8" customFormat="1" x14ac:dyDescent="0.2">
      <c r="A15" s="49"/>
      <c r="B15" s="48"/>
      <c r="C15" s="18" t="s">
        <v>24</v>
      </c>
    </row>
    <row r="16" spans="1:3" s="8" customFormat="1" x14ac:dyDescent="0.2">
      <c r="A16" s="49"/>
      <c r="B16" s="48"/>
      <c r="C16" s="18" t="s">
        <v>25</v>
      </c>
    </row>
    <row r="17" spans="1:3" s="8" customFormat="1" x14ac:dyDescent="0.2">
      <c r="A17" s="49"/>
      <c r="B17" s="48"/>
      <c r="C17" s="18" t="s">
        <v>26</v>
      </c>
    </row>
    <row r="18" spans="1:3" s="8" customFormat="1" x14ac:dyDescent="0.2">
      <c r="A18" s="49"/>
      <c r="B18" s="48"/>
      <c r="C18" s="8" t="s">
        <v>27</v>
      </c>
    </row>
    <row r="19" spans="1:3" s="8" customFormat="1" x14ac:dyDescent="0.2">
      <c r="A19" s="49"/>
      <c r="B19" s="48"/>
      <c r="C19" s="8" t="s">
        <v>28</v>
      </c>
    </row>
    <row r="20" spans="1:3" s="8" customFormat="1" x14ac:dyDescent="0.2">
      <c r="A20" s="49"/>
      <c r="B20" s="48"/>
      <c r="C20" s="80" t="s">
        <v>58</v>
      </c>
    </row>
    <row r="21" spans="1:3" s="8" customFormat="1" x14ac:dyDescent="0.2">
      <c r="A21" s="49"/>
      <c r="B21" s="48"/>
      <c r="C21" s="18" t="s">
        <v>59</v>
      </c>
    </row>
    <row r="22" spans="1:3" s="8" customFormat="1" x14ac:dyDescent="0.2">
      <c r="A22" s="49"/>
      <c r="B22" s="48"/>
      <c r="C22" s="55" t="s">
        <v>60</v>
      </c>
    </row>
    <row r="23" spans="1:3" s="8" customFormat="1" x14ac:dyDescent="0.2">
      <c r="A23" s="49"/>
      <c r="B23" s="48"/>
      <c r="C23" s="80" t="s">
        <v>61</v>
      </c>
    </row>
    <row r="24" spans="1:3" x14ac:dyDescent="0.2">
      <c r="C24" s="18" t="s">
        <v>62</v>
      </c>
    </row>
    <row r="25" spans="1:3" s="8" customFormat="1" x14ac:dyDescent="0.2">
      <c r="A25" s="49"/>
      <c r="B25" s="48"/>
      <c r="C25" s="8" t="s">
        <v>63</v>
      </c>
    </row>
    <row r="26" spans="1:3" x14ac:dyDescent="0.2">
      <c r="C26" s="11" t="s">
        <v>64</v>
      </c>
    </row>
    <row r="27" spans="1:3" x14ac:dyDescent="0.2">
      <c r="C27" s="11" t="s">
        <v>65</v>
      </c>
    </row>
    <row r="28" spans="1:3" x14ac:dyDescent="0.2">
      <c r="C28" s="55" t="s">
        <v>66</v>
      </c>
    </row>
    <row r="29" spans="1:3" x14ac:dyDescent="0.2">
      <c r="C29" s="11" t="s">
        <v>67</v>
      </c>
    </row>
    <row r="30" spans="1:3" x14ac:dyDescent="0.2">
      <c r="A30" s="49" t="s">
        <v>68</v>
      </c>
      <c r="B30" s="48">
        <v>42648</v>
      </c>
      <c r="C30" s="11" t="s">
        <v>69</v>
      </c>
    </row>
    <row r="31" spans="1:3" x14ac:dyDescent="0.2">
      <c r="A31" s="49"/>
      <c r="B31" s="48"/>
      <c r="C31" s="7" t="s">
        <v>70</v>
      </c>
    </row>
    <row r="32" spans="1:3" x14ac:dyDescent="0.2">
      <c r="A32" s="49"/>
      <c r="B32" s="48"/>
      <c r="C32" s="7" t="s">
        <v>31</v>
      </c>
    </row>
    <row r="33" spans="1:3" x14ac:dyDescent="0.2">
      <c r="A33" s="49"/>
      <c r="B33" s="48"/>
      <c r="C33" s="59" t="s">
        <v>32</v>
      </c>
    </row>
    <row r="34" spans="1:3" x14ac:dyDescent="0.2">
      <c r="C34" s="60" t="s">
        <v>33</v>
      </c>
    </row>
    <row r="35" spans="1:3" x14ac:dyDescent="0.2">
      <c r="A35" s="9" t="s">
        <v>71</v>
      </c>
      <c r="B35" s="10">
        <v>43068</v>
      </c>
      <c r="C35" s="11" t="s">
        <v>38</v>
      </c>
    </row>
    <row r="36" spans="1:3" x14ac:dyDescent="0.2">
      <c r="C36" s="11" t="s">
        <v>39</v>
      </c>
    </row>
    <row r="37" spans="1:3" x14ac:dyDescent="0.2">
      <c r="C37" s="11" t="s">
        <v>72</v>
      </c>
    </row>
    <row r="38" spans="1:3" ht="38.25" x14ac:dyDescent="0.2">
      <c r="A38" s="49" t="s">
        <v>73</v>
      </c>
      <c r="B38" s="48">
        <v>43436</v>
      </c>
      <c r="C38" s="65" t="s">
        <v>77</v>
      </c>
    </row>
    <row r="39" spans="1:3" x14ac:dyDescent="0.2">
      <c r="C39" s="65" t="s">
        <v>50</v>
      </c>
    </row>
    <row r="40" spans="1:3" x14ac:dyDescent="0.2">
      <c r="C40" s="65" t="s">
        <v>51</v>
      </c>
    </row>
    <row r="41" spans="1:3" x14ac:dyDescent="0.2">
      <c r="C41" s="65" t="s">
        <v>78</v>
      </c>
    </row>
    <row r="42" spans="1:3" ht="25.5" x14ac:dyDescent="0.2">
      <c r="C42" s="65" t="s">
        <v>79</v>
      </c>
    </row>
    <row r="43" spans="1:3" x14ac:dyDescent="0.2">
      <c r="C43" s="65" t="s">
        <v>80</v>
      </c>
    </row>
    <row r="44" spans="1:3" x14ac:dyDescent="0.2">
      <c r="C44" s="11" t="s">
        <v>74</v>
      </c>
    </row>
    <row r="45" spans="1:3" x14ac:dyDescent="0.2">
      <c r="A45" s="9" t="s">
        <v>87</v>
      </c>
      <c r="B45" s="10">
        <v>44348</v>
      </c>
      <c r="C45" s="65" t="s">
        <v>88</v>
      </c>
    </row>
    <row r="46" spans="1:3" x14ac:dyDescent="0.2">
      <c r="C46" s="11" t="s">
        <v>89</v>
      </c>
    </row>
    <row r="47" spans="1:3" ht="38.25" x14ac:dyDescent="0.2">
      <c r="A47" s="49" t="s">
        <v>90</v>
      </c>
      <c r="B47" s="48">
        <v>44407</v>
      </c>
      <c r="C47" s="65" t="s">
        <v>92</v>
      </c>
    </row>
    <row r="48" spans="1:3" x14ac:dyDescent="0.2">
      <c r="C48" s="11" t="s">
        <v>91</v>
      </c>
    </row>
    <row r="49" spans="1:3" x14ac:dyDescent="0.2">
      <c r="A49" s="9" t="s">
        <v>93</v>
      </c>
      <c r="B49" s="10">
        <v>44916</v>
      </c>
      <c r="C49" s="11" t="s">
        <v>94</v>
      </c>
    </row>
    <row r="50" spans="1:3" x14ac:dyDescent="0.2">
      <c r="C50" s="11" t="s">
        <v>95</v>
      </c>
    </row>
    <row r="51" spans="1:3" x14ac:dyDescent="0.2">
      <c r="B51" s="10">
        <v>45254</v>
      </c>
      <c r="C51" s="65" t="s">
        <v>96</v>
      </c>
    </row>
    <row r="52" spans="1:3" x14ac:dyDescent="0.2">
      <c r="C52" s="65"/>
    </row>
    <row r="53" spans="1:3" x14ac:dyDescent="0.2">
      <c r="C53" s="65"/>
    </row>
    <row r="54" spans="1:3" x14ac:dyDescent="0.2">
      <c r="C54" s="65"/>
    </row>
    <row r="55" spans="1:3" x14ac:dyDescent="0.2">
      <c r="C55" s="65"/>
    </row>
    <row r="56" spans="1:3" x14ac:dyDescent="0.2">
      <c r="C56" s="65"/>
    </row>
    <row r="57" spans="1:3" x14ac:dyDescent="0.2">
      <c r="C57" s="65"/>
    </row>
    <row r="58" spans="1:3" x14ac:dyDescent="0.2">
      <c r="C58" s="65"/>
    </row>
    <row r="59" spans="1:3" x14ac:dyDescent="0.2">
      <c r="C59" s="65"/>
    </row>
    <row r="60" spans="1:3" x14ac:dyDescent="0.2">
      <c r="C60" s="65"/>
    </row>
    <row r="61" spans="1:3" x14ac:dyDescent="0.2">
      <c r="C61" s="65"/>
    </row>
    <row r="62" spans="1:3" x14ac:dyDescent="0.2">
      <c r="C62" s="65"/>
    </row>
    <row r="63" spans="1:3" x14ac:dyDescent="0.2">
      <c r="C63" s="65"/>
    </row>
    <row r="64" spans="1:3" x14ac:dyDescent="0.2">
      <c r="C64" s="65"/>
    </row>
    <row r="65" spans="3:3" x14ac:dyDescent="0.2">
      <c r="C65" s="65"/>
    </row>
    <row r="66" spans="3:3" x14ac:dyDescent="0.2">
      <c r="C66" s="65"/>
    </row>
    <row r="67" spans="3:3" x14ac:dyDescent="0.2">
      <c r="C67" s="65"/>
    </row>
    <row r="68" spans="3:3" x14ac:dyDescent="0.2">
      <c r="C68" s="65"/>
    </row>
  </sheetData>
  <sheetProtection password="C59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"/>
  <dimension ref="A1:N242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91" customWidth="1"/>
    <col min="2" max="2" width="41.42578125" style="1" bestFit="1" customWidth="1"/>
    <col min="3" max="3" width="18.7109375" style="1" hidden="1" customWidth="1"/>
    <col min="4" max="4" width="15.28515625" style="1" hidden="1" customWidth="1"/>
    <col min="5" max="6" width="14" style="2" hidden="1" customWidth="1"/>
    <col min="7" max="8" width="26" style="2" hidden="1" customWidth="1"/>
    <col min="9" max="9" width="29.5703125" style="2" hidden="1" customWidth="1"/>
    <col min="10" max="11" width="26" style="2" hidden="1" customWidth="1"/>
    <col min="12" max="12" width="7.7109375" style="1" customWidth="1"/>
    <col min="13" max="13" width="7" style="1" customWidth="1"/>
    <col min="14" max="14" width="23.7109375" style="1" bestFit="1" customWidth="1"/>
    <col min="15" max="16384" width="11.42578125" style="1"/>
  </cols>
  <sheetData>
    <row r="1" spans="1:14" s="12" customFormat="1" ht="36.75" customHeight="1" x14ac:dyDescent="0.2">
      <c r="A1" s="89" t="s">
        <v>5</v>
      </c>
      <c r="B1" s="13" t="s">
        <v>13</v>
      </c>
      <c r="C1" s="70" t="s">
        <v>14</v>
      </c>
      <c r="D1" s="71" t="s">
        <v>43</v>
      </c>
      <c r="E1" s="12" t="s">
        <v>12</v>
      </c>
      <c r="F1" s="12" t="s">
        <v>44</v>
      </c>
      <c r="G1" s="57" t="s">
        <v>45</v>
      </c>
      <c r="H1" s="72" t="s">
        <v>46</v>
      </c>
      <c r="I1" s="72" t="s">
        <v>47</v>
      </c>
      <c r="J1" s="72" t="s">
        <v>48</v>
      </c>
      <c r="K1" s="14" t="s">
        <v>49</v>
      </c>
      <c r="L1" s="17" t="s">
        <v>4</v>
      </c>
      <c r="M1" s="15">
        <v>90011</v>
      </c>
      <c r="N1" s="16" t="s">
        <v>97</v>
      </c>
    </row>
    <row r="2" spans="1:14" x14ac:dyDescent="0.2">
      <c r="A2" s="120">
        <v>1</v>
      </c>
      <c r="B2" s="1" t="s">
        <v>98</v>
      </c>
      <c r="C2" s="1" t="str">
        <f t="shared" ref="C2:C50" si="0">MID(B2,5,100)</f>
        <v>RVV Nassau Nord</v>
      </c>
      <c r="D2" s="64" t="str">
        <f t="shared" ref="D2:D65" si="1">IF(LEN($A2)&lt;=4,LEFT(TEXT($A2,"0000"),4),LEFT(TEXT($A2,"000000"),4))</f>
        <v>0001</v>
      </c>
      <c r="E2" s="64" t="str">
        <f t="shared" ref="E2:E65" si="2">$M$1&amp;$D2</f>
        <v>900110001</v>
      </c>
      <c r="G2" s="73"/>
      <c r="H2" s="61"/>
      <c r="I2" s="61"/>
      <c r="J2" s="61"/>
      <c r="K2" s="73"/>
      <c r="L2" s="62"/>
      <c r="M2" s="63"/>
    </row>
    <row r="3" spans="1:14" x14ac:dyDescent="0.2">
      <c r="A3" s="120">
        <v>802</v>
      </c>
      <c r="B3" s="1" t="s">
        <v>99</v>
      </c>
      <c r="C3" s="1" t="str">
        <f t="shared" si="0"/>
        <v>KGM Allendorf/Eder</v>
      </c>
      <c r="D3" s="64" t="str">
        <f t="shared" si="1"/>
        <v>0802</v>
      </c>
      <c r="E3" s="64" t="str">
        <f t="shared" si="2"/>
        <v>900110802</v>
      </c>
      <c r="F3" s="2" t="s">
        <v>100</v>
      </c>
      <c r="G3" s="1" t="s">
        <v>101</v>
      </c>
      <c r="H3" s="61"/>
      <c r="I3" s="61"/>
      <c r="J3" s="61"/>
      <c r="K3" s="73"/>
      <c r="M3" s="63"/>
    </row>
    <row r="4" spans="1:14" x14ac:dyDescent="0.2">
      <c r="A4" s="120">
        <v>803</v>
      </c>
      <c r="B4" s="1" t="s">
        <v>102</v>
      </c>
      <c r="C4" s="1" t="str">
        <f t="shared" si="0"/>
        <v>KGM Battenberg</v>
      </c>
      <c r="D4" s="64" t="str">
        <f t="shared" si="1"/>
        <v>0803</v>
      </c>
      <c r="E4" s="64" t="str">
        <f t="shared" si="2"/>
        <v>900110803</v>
      </c>
      <c r="F4" s="2" t="s">
        <v>100</v>
      </c>
      <c r="G4" s="1" t="s">
        <v>101</v>
      </c>
      <c r="H4" s="61"/>
      <c r="I4" s="61"/>
      <c r="J4" s="61"/>
      <c r="K4" s="73"/>
      <c r="M4" s="63"/>
    </row>
    <row r="5" spans="1:14" x14ac:dyDescent="0.2">
      <c r="A5" s="120">
        <v>804</v>
      </c>
      <c r="B5" s="1" t="s">
        <v>103</v>
      </c>
      <c r="C5" s="1" t="str">
        <f t="shared" si="0"/>
        <v>KGM Battenfeld</v>
      </c>
      <c r="D5" s="64" t="str">
        <f t="shared" si="1"/>
        <v>0804</v>
      </c>
      <c r="E5" s="64" t="str">
        <f t="shared" si="2"/>
        <v>900110804</v>
      </c>
      <c r="F5" s="2" t="s">
        <v>100</v>
      </c>
      <c r="G5" s="1" t="s">
        <v>101</v>
      </c>
      <c r="H5" s="61"/>
      <c r="I5" s="61"/>
      <c r="J5" s="61"/>
      <c r="K5" s="73"/>
    </row>
    <row r="6" spans="1:14" x14ac:dyDescent="0.2">
      <c r="A6" s="120">
        <v>805</v>
      </c>
      <c r="B6" s="1" t="s">
        <v>104</v>
      </c>
      <c r="C6" s="1" t="str">
        <f t="shared" si="0"/>
        <v>KGM Berghofen</v>
      </c>
      <c r="D6" s="64" t="str">
        <f t="shared" si="1"/>
        <v>0805</v>
      </c>
      <c r="E6" s="64" t="str">
        <f t="shared" si="2"/>
        <v>900110805</v>
      </c>
      <c r="F6" s="2" t="s">
        <v>100</v>
      </c>
      <c r="G6" s="1" t="s">
        <v>101</v>
      </c>
      <c r="H6" s="61"/>
      <c r="I6" s="61"/>
      <c r="J6" s="61"/>
      <c r="K6" s="73"/>
    </row>
    <row r="7" spans="1:14" x14ac:dyDescent="0.2">
      <c r="A7" s="120">
        <v>806</v>
      </c>
      <c r="B7" s="1" t="s">
        <v>105</v>
      </c>
      <c r="C7" s="1" t="str">
        <f t="shared" si="0"/>
        <v>KGM Biedenkopf</v>
      </c>
      <c r="D7" s="64" t="str">
        <f t="shared" si="1"/>
        <v>0806</v>
      </c>
      <c r="E7" s="64" t="str">
        <f t="shared" si="2"/>
        <v>900110806</v>
      </c>
      <c r="F7" s="2" t="s">
        <v>100</v>
      </c>
      <c r="G7" s="1" t="s">
        <v>101</v>
      </c>
      <c r="H7" s="61"/>
      <c r="I7" s="61"/>
      <c r="J7" s="61"/>
      <c r="K7" s="73"/>
    </row>
    <row r="8" spans="1:14" x14ac:dyDescent="0.2">
      <c r="A8" s="120">
        <v>807</v>
      </c>
      <c r="B8" s="1" t="s">
        <v>106</v>
      </c>
      <c r="C8" s="1" t="str">
        <f t="shared" si="0"/>
        <v>KGM Breidenbach</v>
      </c>
      <c r="D8" s="64" t="str">
        <f t="shared" si="1"/>
        <v>0807</v>
      </c>
      <c r="E8" s="64" t="str">
        <f t="shared" si="2"/>
        <v>900110807</v>
      </c>
      <c r="F8" s="2" t="s">
        <v>100</v>
      </c>
      <c r="G8" s="1" t="s">
        <v>101</v>
      </c>
      <c r="H8" s="61"/>
      <c r="I8" s="61"/>
      <c r="J8" s="61"/>
      <c r="K8" s="73"/>
    </row>
    <row r="9" spans="1:14" x14ac:dyDescent="0.2">
      <c r="A9" s="120">
        <v>808</v>
      </c>
      <c r="B9" s="1" t="s">
        <v>107</v>
      </c>
      <c r="C9" s="1" t="str">
        <f t="shared" si="0"/>
        <v>KGM Breidenstein</v>
      </c>
      <c r="D9" s="64" t="str">
        <f t="shared" si="1"/>
        <v>0808</v>
      </c>
      <c r="E9" s="64" t="str">
        <f t="shared" si="2"/>
        <v>900110808</v>
      </c>
      <c r="F9" s="2" t="s">
        <v>100</v>
      </c>
      <c r="G9" s="1" t="s">
        <v>101</v>
      </c>
      <c r="H9" s="61"/>
      <c r="I9" s="61"/>
      <c r="J9" s="61"/>
      <c r="K9" s="73"/>
    </row>
    <row r="10" spans="1:14" x14ac:dyDescent="0.2">
      <c r="A10" s="120">
        <v>809</v>
      </c>
      <c r="B10" s="1" t="s">
        <v>108</v>
      </c>
      <c r="C10" s="1" t="str">
        <f t="shared" si="0"/>
        <v>KGM Bromskirchen</v>
      </c>
      <c r="D10" s="64" t="str">
        <f t="shared" si="1"/>
        <v>0809</v>
      </c>
      <c r="E10" s="64" t="str">
        <f t="shared" si="2"/>
        <v>900110809</v>
      </c>
      <c r="F10" s="2" t="s">
        <v>100</v>
      </c>
      <c r="G10" s="1" t="s">
        <v>101</v>
      </c>
      <c r="H10" s="61"/>
      <c r="I10" s="61"/>
      <c r="J10" s="61"/>
      <c r="K10" s="73"/>
    </row>
    <row r="11" spans="1:14" x14ac:dyDescent="0.2">
      <c r="A11" s="120">
        <v>810</v>
      </c>
      <c r="B11" s="1" t="s">
        <v>109</v>
      </c>
      <c r="C11" s="1" t="str">
        <f t="shared" si="0"/>
        <v>KGM Buchenau</v>
      </c>
      <c r="D11" s="64" t="str">
        <f t="shared" si="1"/>
        <v>0810</v>
      </c>
      <c r="E11" s="64" t="str">
        <f t="shared" si="2"/>
        <v>900110810</v>
      </c>
      <c r="F11" s="2" t="s">
        <v>100</v>
      </c>
      <c r="G11" s="1" t="s">
        <v>101</v>
      </c>
      <c r="H11" s="61"/>
      <c r="I11" s="61"/>
      <c r="J11" s="61"/>
      <c r="K11" s="73"/>
    </row>
    <row r="12" spans="1:14" x14ac:dyDescent="0.2">
      <c r="A12" s="120">
        <v>811</v>
      </c>
      <c r="B12" s="1" t="s">
        <v>110</v>
      </c>
      <c r="C12" s="1" t="str">
        <f t="shared" si="0"/>
        <v>KGM Dexbach</v>
      </c>
      <c r="D12" s="64" t="str">
        <f t="shared" si="1"/>
        <v>0811</v>
      </c>
      <c r="E12" s="64" t="str">
        <f t="shared" si="2"/>
        <v>900110811</v>
      </c>
      <c r="F12" s="2" t="s">
        <v>100</v>
      </c>
      <c r="G12" s="1" t="s">
        <v>101</v>
      </c>
      <c r="H12" s="61"/>
      <c r="I12" s="61"/>
      <c r="J12" s="61"/>
      <c r="K12" s="73"/>
    </row>
    <row r="13" spans="1:14" x14ac:dyDescent="0.2">
      <c r="A13" s="120">
        <v>812</v>
      </c>
      <c r="B13" s="1" t="s">
        <v>111</v>
      </c>
      <c r="C13" s="1" t="str">
        <f t="shared" si="0"/>
        <v>KGM Dodenau</v>
      </c>
      <c r="D13" s="64" t="str">
        <f t="shared" si="1"/>
        <v>0812</v>
      </c>
      <c r="E13" s="64" t="str">
        <f t="shared" si="2"/>
        <v>900110812</v>
      </c>
      <c r="F13" s="2" t="s">
        <v>100</v>
      </c>
      <c r="G13" s="1" t="s">
        <v>101</v>
      </c>
      <c r="H13" s="61"/>
      <c r="I13" s="61"/>
      <c r="J13" s="61"/>
      <c r="K13" s="73"/>
    </row>
    <row r="14" spans="1:14" x14ac:dyDescent="0.2">
      <c r="A14" s="120">
        <v>813</v>
      </c>
      <c r="B14" s="1" t="s">
        <v>112</v>
      </c>
      <c r="C14" s="1" t="str">
        <f t="shared" si="0"/>
        <v>KGM Eckelshausen</v>
      </c>
      <c r="D14" s="64" t="str">
        <f t="shared" si="1"/>
        <v>0813</v>
      </c>
      <c r="E14" s="64" t="str">
        <f t="shared" si="2"/>
        <v>900110813</v>
      </c>
      <c r="F14" s="2" t="s">
        <v>100</v>
      </c>
      <c r="G14" s="1" t="s">
        <v>101</v>
      </c>
      <c r="H14" s="61"/>
      <c r="I14" s="61"/>
      <c r="J14" s="61"/>
      <c r="K14" s="73"/>
    </row>
    <row r="15" spans="1:14" x14ac:dyDescent="0.2">
      <c r="A15" s="120">
        <v>814</v>
      </c>
      <c r="B15" s="1" t="s">
        <v>113</v>
      </c>
      <c r="C15" s="1" t="str">
        <f t="shared" si="0"/>
        <v>KGM Eifa</v>
      </c>
      <c r="D15" s="64" t="str">
        <f t="shared" si="1"/>
        <v>0814</v>
      </c>
      <c r="E15" s="64" t="str">
        <f t="shared" si="2"/>
        <v>900110814</v>
      </c>
      <c r="F15" s="2" t="s">
        <v>100</v>
      </c>
      <c r="G15" s="1" t="s">
        <v>101</v>
      </c>
      <c r="H15" s="61"/>
      <c r="I15" s="61"/>
      <c r="J15" s="61"/>
      <c r="K15" s="73"/>
    </row>
    <row r="16" spans="1:14" x14ac:dyDescent="0.2">
      <c r="A16" s="120">
        <v>815</v>
      </c>
      <c r="B16" s="1" t="s">
        <v>114</v>
      </c>
      <c r="C16" s="1" t="str">
        <f t="shared" si="0"/>
        <v>KGM Frohnhausen/Eder</v>
      </c>
      <c r="D16" s="64" t="str">
        <f t="shared" si="1"/>
        <v>0815</v>
      </c>
      <c r="E16" s="64" t="str">
        <f t="shared" si="2"/>
        <v>900110815</v>
      </c>
      <c r="F16" s="2" t="s">
        <v>100</v>
      </c>
      <c r="G16" s="1" t="s">
        <v>101</v>
      </c>
      <c r="H16" s="61"/>
      <c r="I16" s="61"/>
      <c r="J16" s="61"/>
      <c r="K16" s="73"/>
    </row>
    <row r="17" spans="1:11" x14ac:dyDescent="0.2">
      <c r="A17" s="120">
        <v>816</v>
      </c>
      <c r="B17" s="1" t="s">
        <v>115</v>
      </c>
      <c r="C17" s="1" t="str">
        <f t="shared" si="0"/>
        <v>KGM Hatzfeld</v>
      </c>
      <c r="D17" s="64" t="str">
        <f t="shared" si="1"/>
        <v>0816</v>
      </c>
      <c r="E17" s="64" t="str">
        <f t="shared" si="2"/>
        <v>900110816</v>
      </c>
      <c r="F17" s="2" t="s">
        <v>100</v>
      </c>
      <c r="G17" s="1" t="s">
        <v>101</v>
      </c>
      <c r="H17" s="61"/>
      <c r="I17" s="61"/>
      <c r="J17" s="61"/>
      <c r="K17" s="74"/>
    </row>
    <row r="18" spans="1:11" x14ac:dyDescent="0.2">
      <c r="A18" s="120">
        <v>817</v>
      </c>
      <c r="B18" s="1" t="s">
        <v>116</v>
      </c>
      <c r="C18" s="1" t="str">
        <f t="shared" si="0"/>
        <v>KGM Holzhausen/Eder</v>
      </c>
      <c r="D18" s="64" t="str">
        <f t="shared" si="1"/>
        <v>0817</v>
      </c>
      <c r="E18" s="64" t="str">
        <f t="shared" si="2"/>
        <v>900110817</v>
      </c>
      <c r="F18" s="2" t="s">
        <v>100</v>
      </c>
      <c r="G18" s="1" t="s">
        <v>101</v>
      </c>
      <c r="H18" s="61"/>
      <c r="I18" s="61"/>
      <c r="J18" s="61"/>
      <c r="K18" s="73"/>
    </row>
    <row r="19" spans="1:11" x14ac:dyDescent="0.2">
      <c r="A19" s="120">
        <v>818</v>
      </c>
      <c r="B19" s="1" t="s">
        <v>117</v>
      </c>
      <c r="C19" s="1" t="str">
        <f t="shared" si="0"/>
        <v>KGM Laisa</v>
      </c>
      <c r="D19" s="64" t="str">
        <f t="shared" si="1"/>
        <v>0818</v>
      </c>
      <c r="E19" s="64" t="str">
        <f t="shared" si="2"/>
        <v>900110818</v>
      </c>
      <c r="F19" s="2" t="s">
        <v>100</v>
      </c>
      <c r="G19" s="1" t="s">
        <v>101</v>
      </c>
      <c r="H19" s="61"/>
      <c r="I19" s="61"/>
      <c r="J19" s="61"/>
      <c r="K19" s="73"/>
    </row>
    <row r="20" spans="1:11" x14ac:dyDescent="0.2">
      <c r="A20" s="120">
        <v>819</v>
      </c>
      <c r="B20" s="1" t="s">
        <v>118</v>
      </c>
      <c r="C20" s="1" t="str">
        <f t="shared" si="0"/>
        <v>KGM Oberdieten</v>
      </c>
      <c r="D20" s="64" t="str">
        <f t="shared" si="1"/>
        <v>0819</v>
      </c>
      <c r="E20" s="64" t="str">
        <f t="shared" si="2"/>
        <v>900110819</v>
      </c>
      <c r="F20" s="2" t="s">
        <v>100</v>
      </c>
      <c r="G20" s="1" t="s">
        <v>101</v>
      </c>
      <c r="H20" s="61"/>
      <c r="I20" s="61"/>
      <c r="J20" s="61"/>
      <c r="K20" s="73"/>
    </row>
    <row r="21" spans="1:11" x14ac:dyDescent="0.2">
      <c r="A21" s="120">
        <v>820</v>
      </c>
      <c r="B21" s="1" t="s">
        <v>119</v>
      </c>
      <c r="C21" s="1" t="str">
        <f t="shared" si="0"/>
        <v>KGM Wallau</v>
      </c>
      <c r="D21" s="64" t="str">
        <f t="shared" si="1"/>
        <v>0820</v>
      </c>
      <c r="E21" s="64" t="str">
        <f t="shared" si="2"/>
        <v>900110820</v>
      </c>
      <c r="F21" s="2" t="s">
        <v>100</v>
      </c>
      <c r="G21" s="1" t="s">
        <v>101</v>
      </c>
      <c r="H21" s="61"/>
      <c r="I21" s="61"/>
      <c r="J21" s="61"/>
      <c r="K21" s="73"/>
    </row>
    <row r="22" spans="1:11" x14ac:dyDescent="0.2">
      <c r="A22" s="120">
        <v>821</v>
      </c>
      <c r="B22" s="1" t="s">
        <v>120</v>
      </c>
      <c r="C22" s="1" t="str">
        <f t="shared" si="0"/>
        <v>KGM Wolzhausen</v>
      </c>
      <c r="D22" s="64" t="str">
        <f t="shared" si="1"/>
        <v>0821</v>
      </c>
      <c r="E22" s="64" t="str">
        <f t="shared" si="2"/>
        <v>900110821</v>
      </c>
      <c r="F22" s="2" t="s">
        <v>100</v>
      </c>
      <c r="G22" s="1" t="s">
        <v>101</v>
      </c>
      <c r="H22" s="61"/>
      <c r="I22" s="61"/>
      <c r="J22" s="61"/>
      <c r="K22" s="73"/>
    </row>
    <row r="23" spans="1:11" x14ac:dyDescent="0.2">
      <c r="A23" s="120">
        <v>830</v>
      </c>
      <c r="B23" s="1" t="s">
        <v>121</v>
      </c>
      <c r="C23" s="1" t="str">
        <f t="shared" si="0"/>
        <v>KGM Bad Endbach</v>
      </c>
      <c r="D23" s="64" t="str">
        <f t="shared" si="1"/>
        <v>0830</v>
      </c>
      <c r="E23" s="64" t="str">
        <f t="shared" si="2"/>
        <v>900110830</v>
      </c>
      <c r="F23" s="2" t="s">
        <v>100</v>
      </c>
      <c r="G23" s="1" t="s">
        <v>101</v>
      </c>
      <c r="H23" s="61"/>
      <c r="I23" s="61"/>
      <c r="J23" s="61"/>
      <c r="K23" s="73"/>
    </row>
    <row r="24" spans="1:11" x14ac:dyDescent="0.2">
      <c r="A24" s="120">
        <v>831</v>
      </c>
      <c r="B24" s="1" t="s">
        <v>122</v>
      </c>
      <c r="C24" s="1" t="str">
        <f t="shared" si="0"/>
        <v>KGM Bischoffen</v>
      </c>
      <c r="D24" s="64" t="str">
        <f t="shared" si="1"/>
        <v>0831</v>
      </c>
      <c r="E24" s="64" t="str">
        <f t="shared" si="2"/>
        <v>900110831</v>
      </c>
      <c r="F24" s="2" t="s">
        <v>100</v>
      </c>
      <c r="G24" s="1" t="s">
        <v>101</v>
      </c>
      <c r="H24" s="61"/>
      <c r="I24" s="61"/>
      <c r="J24" s="61"/>
      <c r="K24" s="73"/>
    </row>
    <row r="25" spans="1:11" x14ac:dyDescent="0.2">
      <c r="A25" s="120">
        <v>832</v>
      </c>
      <c r="B25" s="1" t="s">
        <v>123</v>
      </c>
      <c r="C25" s="1" t="str">
        <f t="shared" si="0"/>
        <v>KGM Bottenhorn</v>
      </c>
      <c r="D25" s="64" t="str">
        <f t="shared" si="1"/>
        <v>0832</v>
      </c>
      <c r="E25" s="64" t="str">
        <f t="shared" si="2"/>
        <v>900110832</v>
      </c>
      <c r="F25" s="2" t="s">
        <v>100</v>
      </c>
      <c r="G25" s="1" t="s">
        <v>101</v>
      </c>
      <c r="H25" s="61"/>
      <c r="I25" s="61"/>
      <c r="J25" s="61"/>
      <c r="K25" s="73"/>
    </row>
    <row r="26" spans="1:11" x14ac:dyDescent="0.2">
      <c r="A26" s="120">
        <v>833</v>
      </c>
      <c r="B26" s="1" t="s">
        <v>124</v>
      </c>
      <c r="C26" s="1" t="str">
        <f t="shared" si="0"/>
        <v>KGM Damshausen</v>
      </c>
      <c r="D26" s="64" t="str">
        <f t="shared" si="1"/>
        <v>0833</v>
      </c>
      <c r="E26" s="64" t="str">
        <f t="shared" si="2"/>
        <v>900110833</v>
      </c>
      <c r="F26" s="2" t="s">
        <v>100</v>
      </c>
      <c r="G26" s="1" t="s">
        <v>101</v>
      </c>
      <c r="H26" s="61"/>
      <c r="I26" s="61"/>
      <c r="J26" s="61"/>
      <c r="K26" s="73"/>
    </row>
    <row r="27" spans="1:11" x14ac:dyDescent="0.2">
      <c r="A27" s="120">
        <v>834</v>
      </c>
      <c r="B27" s="1" t="s">
        <v>125</v>
      </c>
      <c r="C27" s="1" t="str">
        <f t="shared" si="0"/>
        <v>KGM Dautphe</v>
      </c>
      <c r="D27" s="64" t="str">
        <f t="shared" si="1"/>
        <v>0834</v>
      </c>
      <c r="E27" s="64" t="str">
        <f t="shared" si="2"/>
        <v>900110834</v>
      </c>
      <c r="F27" s="2" t="s">
        <v>100</v>
      </c>
      <c r="G27" s="1" t="s">
        <v>101</v>
      </c>
      <c r="H27" s="61"/>
      <c r="I27" s="61"/>
      <c r="J27" s="61"/>
      <c r="K27" s="73"/>
    </row>
    <row r="28" spans="1:11" x14ac:dyDescent="0.2">
      <c r="A28" s="120">
        <v>835</v>
      </c>
      <c r="B28" s="1" t="s">
        <v>126</v>
      </c>
      <c r="C28" s="1" t="str">
        <f t="shared" si="0"/>
        <v>KGM Diedenshausen</v>
      </c>
      <c r="D28" s="64" t="str">
        <f t="shared" si="1"/>
        <v>0835</v>
      </c>
      <c r="E28" s="64" t="str">
        <f t="shared" si="2"/>
        <v>900110835</v>
      </c>
      <c r="F28" s="2" t="s">
        <v>100</v>
      </c>
      <c r="G28" s="1" t="s">
        <v>101</v>
      </c>
      <c r="H28" s="61"/>
      <c r="I28" s="61"/>
      <c r="J28" s="61"/>
      <c r="K28" s="73"/>
    </row>
    <row r="29" spans="1:11" x14ac:dyDescent="0.2">
      <c r="A29" s="120">
        <v>836</v>
      </c>
      <c r="B29" s="1" t="s">
        <v>127</v>
      </c>
      <c r="C29" s="1" t="str">
        <f t="shared" si="0"/>
        <v>KGM Erdhausen</v>
      </c>
      <c r="D29" s="64" t="str">
        <f t="shared" si="1"/>
        <v>0836</v>
      </c>
      <c r="E29" s="64" t="str">
        <f t="shared" si="2"/>
        <v>900110836</v>
      </c>
      <c r="F29" s="2" t="s">
        <v>100</v>
      </c>
      <c r="G29" s="1" t="s">
        <v>101</v>
      </c>
      <c r="H29" s="61"/>
      <c r="I29" s="61"/>
      <c r="J29" s="61"/>
      <c r="K29" s="73"/>
    </row>
    <row r="30" spans="1:11" x14ac:dyDescent="0.2">
      <c r="A30" s="120">
        <v>837</v>
      </c>
      <c r="B30" s="1" t="s">
        <v>128</v>
      </c>
      <c r="C30" s="1" t="str">
        <f t="shared" si="0"/>
        <v>KGM Friedensdorf</v>
      </c>
      <c r="D30" s="64" t="str">
        <f t="shared" si="1"/>
        <v>0837</v>
      </c>
      <c r="E30" s="64" t="str">
        <f t="shared" si="2"/>
        <v>900110837</v>
      </c>
      <c r="F30" s="2" t="s">
        <v>100</v>
      </c>
      <c r="G30" s="1" t="s">
        <v>101</v>
      </c>
      <c r="H30" s="61"/>
      <c r="I30" s="61"/>
      <c r="J30" s="61"/>
      <c r="K30" s="73"/>
    </row>
    <row r="31" spans="1:11" x14ac:dyDescent="0.2">
      <c r="A31" s="120">
        <v>838</v>
      </c>
      <c r="B31" s="1" t="s">
        <v>129</v>
      </c>
      <c r="C31" s="1" t="str">
        <f t="shared" si="0"/>
        <v>KGM Gladenbach</v>
      </c>
      <c r="D31" s="64" t="str">
        <f t="shared" si="1"/>
        <v>0838</v>
      </c>
      <c r="E31" s="64" t="str">
        <f t="shared" si="2"/>
        <v>900110838</v>
      </c>
      <c r="F31" s="2" t="s">
        <v>100</v>
      </c>
      <c r="G31" s="1" t="s">
        <v>101</v>
      </c>
      <c r="H31" s="61"/>
      <c r="I31" s="61"/>
      <c r="J31" s="61"/>
      <c r="K31" s="73"/>
    </row>
    <row r="32" spans="1:11" x14ac:dyDescent="0.2">
      <c r="A32" s="120">
        <v>839</v>
      </c>
      <c r="B32" s="1" t="s">
        <v>130</v>
      </c>
      <c r="C32" s="1" t="str">
        <f t="shared" si="0"/>
        <v>KGM Gönnern</v>
      </c>
      <c r="D32" s="64" t="str">
        <f t="shared" si="1"/>
        <v>0839</v>
      </c>
      <c r="E32" s="64" t="str">
        <f t="shared" si="2"/>
        <v>900110839</v>
      </c>
      <c r="F32" s="2" t="s">
        <v>100</v>
      </c>
      <c r="G32" s="1" t="s">
        <v>101</v>
      </c>
      <c r="H32" s="61"/>
      <c r="I32" s="61"/>
      <c r="J32" s="61"/>
      <c r="K32" s="73"/>
    </row>
    <row r="33" spans="1:11" x14ac:dyDescent="0.2">
      <c r="A33" s="120">
        <v>840</v>
      </c>
      <c r="B33" s="1" t="s">
        <v>131</v>
      </c>
      <c r="C33" s="1" t="str">
        <f t="shared" si="0"/>
        <v>KGM Günterod</v>
      </c>
      <c r="D33" s="64" t="str">
        <f t="shared" si="1"/>
        <v>0840</v>
      </c>
      <c r="E33" s="64" t="str">
        <f t="shared" si="2"/>
        <v>900110840</v>
      </c>
      <c r="F33" s="2" t="s">
        <v>100</v>
      </c>
      <c r="G33" s="1" t="s">
        <v>101</v>
      </c>
      <c r="H33" s="61"/>
      <c r="I33" s="61"/>
      <c r="J33" s="61"/>
      <c r="K33" s="73"/>
    </row>
    <row r="34" spans="1:11" x14ac:dyDescent="0.2">
      <c r="A34" s="120">
        <v>841</v>
      </c>
      <c r="B34" s="1" t="s">
        <v>132</v>
      </c>
      <c r="C34" s="1" t="str">
        <f t="shared" si="0"/>
        <v>KGM Hartenrod</v>
      </c>
      <c r="D34" s="64" t="str">
        <f t="shared" si="1"/>
        <v>0841</v>
      </c>
      <c r="E34" s="64" t="str">
        <f t="shared" si="2"/>
        <v>900110841</v>
      </c>
      <c r="F34" s="2" t="s">
        <v>100</v>
      </c>
      <c r="G34" s="1" t="s">
        <v>101</v>
      </c>
      <c r="H34" s="61"/>
      <c r="I34" s="61"/>
      <c r="J34" s="61"/>
      <c r="K34" s="73"/>
    </row>
    <row r="35" spans="1:11" x14ac:dyDescent="0.2">
      <c r="A35" s="120">
        <v>842</v>
      </c>
      <c r="B35" s="1" t="s">
        <v>133</v>
      </c>
      <c r="C35" s="1" t="str">
        <f t="shared" si="0"/>
        <v>KGM Hermannstein</v>
      </c>
      <c r="D35" s="64" t="str">
        <f t="shared" si="1"/>
        <v>0842</v>
      </c>
      <c r="E35" s="64" t="str">
        <f t="shared" si="2"/>
        <v>900110842</v>
      </c>
      <c r="F35" s="2" t="s">
        <v>100</v>
      </c>
      <c r="G35" s="1" t="s">
        <v>101</v>
      </c>
      <c r="H35" s="61"/>
      <c r="I35" s="61"/>
      <c r="J35" s="61"/>
      <c r="K35" s="73"/>
    </row>
    <row r="36" spans="1:11" x14ac:dyDescent="0.2">
      <c r="A36" s="120">
        <v>843</v>
      </c>
      <c r="B36" s="1" t="s">
        <v>134</v>
      </c>
      <c r="C36" s="1" t="str">
        <f t="shared" si="0"/>
        <v>KGM Herzhausen</v>
      </c>
      <c r="D36" s="64" t="str">
        <f t="shared" si="1"/>
        <v>0843</v>
      </c>
      <c r="E36" s="64" t="str">
        <f t="shared" si="2"/>
        <v>900110843</v>
      </c>
      <c r="F36" s="2" t="s">
        <v>100</v>
      </c>
      <c r="G36" s="1" t="s">
        <v>101</v>
      </c>
      <c r="H36" s="61"/>
      <c r="I36" s="61"/>
      <c r="J36" s="61"/>
      <c r="K36" s="73"/>
    </row>
    <row r="37" spans="1:11" x14ac:dyDescent="0.2">
      <c r="A37" s="120">
        <v>844</v>
      </c>
      <c r="B37" s="1" t="s">
        <v>135</v>
      </c>
      <c r="C37" s="1" t="str">
        <f t="shared" si="0"/>
        <v>KGM Holzhausen am Hünstein</v>
      </c>
      <c r="D37" s="64" t="str">
        <f t="shared" si="1"/>
        <v>0844</v>
      </c>
      <c r="E37" s="64" t="str">
        <f t="shared" si="2"/>
        <v>900110844</v>
      </c>
      <c r="F37" s="2" t="s">
        <v>100</v>
      </c>
      <c r="G37" s="1" t="s">
        <v>101</v>
      </c>
      <c r="H37" s="61"/>
      <c r="I37" s="61"/>
      <c r="J37" s="61"/>
      <c r="K37" s="73"/>
    </row>
    <row r="38" spans="1:11" x14ac:dyDescent="0.2">
      <c r="A38" s="120">
        <v>845</v>
      </c>
      <c r="B38" s="1" t="s">
        <v>136</v>
      </c>
      <c r="C38" s="1" t="str">
        <f t="shared" si="0"/>
        <v>KGM Lixfeld</v>
      </c>
      <c r="D38" s="64" t="str">
        <f t="shared" si="1"/>
        <v>0845</v>
      </c>
      <c r="E38" s="64" t="str">
        <f t="shared" si="2"/>
        <v>900110845</v>
      </c>
      <c r="F38" s="2" t="s">
        <v>100</v>
      </c>
      <c r="G38" s="1" t="s">
        <v>101</v>
      </c>
      <c r="H38" s="61"/>
      <c r="I38" s="61"/>
      <c r="J38" s="61"/>
      <c r="K38" s="73"/>
    </row>
    <row r="39" spans="1:11" x14ac:dyDescent="0.2">
      <c r="A39" s="120">
        <v>846</v>
      </c>
      <c r="B39" s="1" t="s">
        <v>137</v>
      </c>
      <c r="C39" s="1" t="str">
        <f t="shared" si="0"/>
        <v>KGM Mornshausen a d Salzböde</v>
      </c>
      <c r="D39" s="64" t="str">
        <f t="shared" si="1"/>
        <v>0846</v>
      </c>
      <c r="E39" s="64" t="str">
        <f t="shared" si="2"/>
        <v>900110846</v>
      </c>
      <c r="F39" s="2" t="s">
        <v>100</v>
      </c>
      <c r="G39" s="1" t="s">
        <v>101</v>
      </c>
      <c r="H39" s="61"/>
      <c r="I39" s="61"/>
      <c r="J39" s="61"/>
      <c r="K39" s="73"/>
    </row>
    <row r="40" spans="1:11" x14ac:dyDescent="0.2">
      <c r="A40" s="120">
        <v>847</v>
      </c>
      <c r="B40" s="1" t="s">
        <v>138</v>
      </c>
      <c r="C40" s="1" t="str">
        <f t="shared" si="0"/>
        <v>KGM Naunheim</v>
      </c>
      <c r="D40" s="64" t="str">
        <f t="shared" si="1"/>
        <v>0847</v>
      </c>
      <c r="E40" s="64" t="str">
        <f t="shared" si="2"/>
        <v>900110847</v>
      </c>
      <c r="F40" s="2" t="s">
        <v>100</v>
      </c>
      <c r="G40" s="1" t="s">
        <v>101</v>
      </c>
      <c r="H40" s="61"/>
      <c r="I40" s="61"/>
      <c r="J40" s="61"/>
      <c r="K40" s="73"/>
    </row>
    <row r="41" spans="1:11" x14ac:dyDescent="0.2">
      <c r="A41" s="120">
        <v>848</v>
      </c>
      <c r="B41" s="1" t="s">
        <v>139</v>
      </c>
      <c r="C41" s="1" t="str">
        <f t="shared" si="0"/>
        <v>KGM Niederweidbach</v>
      </c>
      <c r="D41" s="64" t="str">
        <f t="shared" si="1"/>
        <v>0848</v>
      </c>
      <c r="E41" s="64" t="str">
        <f t="shared" si="2"/>
        <v>900110848</v>
      </c>
      <c r="F41" s="2" t="s">
        <v>100</v>
      </c>
      <c r="G41" s="1" t="s">
        <v>101</v>
      </c>
      <c r="H41" s="61"/>
      <c r="I41" s="61"/>
      <c r="J41" s="61"/>
      <c r="K41" s="73"/>
    </row>
    <row r="42" spans="1:11" x14ac:dyDescent="0.2">
      <c r="A42" s="120">
        <v>849</v>
      </c>
      <c r="B42" s="1" t="s">
        <v>140</v>
      </c>
      <c r="C42" s="1" t="str">
        <f t="shared" si="0"/>
        <v>KGM Obereisenhausen</v>
      </c>
      <c r="D42" s="64" t="str">
        <f t="shared" si="1"/>
        <v>0849</v>
      </c>
      <c r="E42" s="64" t="str">
        <f t="shared" si="2"/>
        <v>900110849</v>
      </c>
      <c r="F42" s="2" t="s">
        <v>100</v>
      </c>
      <c r="G42" s="1" t="s">
        <v>101</v>
      </c>
      <c r="H42" s="61"/>
      <c r="I42" s="61"/>
      <c r="J42" s="61"/>
      <c r="K42" s="73"/>
    </row>
    <row r="43" spans="1:11" x14ac:dyDescent="0.2">
      <c r="A43" s="120">
        <v>850</v>
      </c>
      <c r="B43" s="1" t="s">
        <v>141</v>
      </c>
      <c r="C43" s="1" t="str">
        <f t="shared" si="0"/>
        <v>KGM Oberhörlen</v>
      </c>
      <c r="D43" s="64" t="str">
        <f t="shared" si="1"/>
        <v>0850</v>
      </c>
      <c r="E43" s="64" t="str">
        <f t="shared" si="2"/>
        <v>900110850</v>
      </c>
      <c r="F43" s="2" t="s">
        <v>100</v>
      </c>
      <c r="G43" s="1" t="s">
        <v>101</v>
      </c>
      <c r="H43" s="61"/>
      <c r="I43" s="61"/>
      <c r="J43" s="61"/>
      <c r="K43" s="73"/>
    </row>
    <row r="44" spans="1:11" x14ac:dyDescent="0.2">
      <c r="A44" s="120">
        <v>851</v>
      </c>
      <c r="B44" s="1" t="s">
        <v>142</v>
      </c>
      <c r="C44" s="1" t="str">
        <f t="shared" si="0"/>
        <v>KGM Roth</v>
      </c>
      <c r="D44" s="64" t="str">
        <f t="shared" si="1"/>
        <v>0851</v>
      </c>
      <c r="E44" s="64" t="str">
        <f t="shared" si="2"/>
        <v>900110851</v>
      </c>
      <c r="F44" s="2" t="s">
        <v>100</v>
      </c>
      <c r="G44" s="1" t="s">
        <v>101</v>
      </c>
      <c r="H44" s="61"/>
      <c r="I44" s="61"/>
      <c r="J44" s="61"/>
      <c r="K44" s="73"/>
    </row>
    <row r="45" spans="1:11" x14ac:dyDescent="0.2">
      <c r="A45" s="120">
        <v>852</v>
      </c>
      <c r="B45" s="1" t="s">
        <v>143</v>
      </c>
      <c r="C45" s="1" t="str">
        <f t="shared" si="0"/>
        <v>KGM Runzhausen</v>
      </c>
      <c r="D45" s="64" t="str">
        <f t="shared" si="1"/>
        <v>0852</v>
      </c>
      <c r="E45" s="64" t="str">
        <f t="shared" si="2"/>
        <v>900110852</v>
      </c>
      <c r="F45" s="2" t="s">
        <v>100</v>
      </c>
      <c r="G45" s="1" t="s">
        <v>101</v>
      </c>
      <c r="H45" s="61"/>
      <c r="I45" s="61"/>
      <c r="J45" s="61"/>
      <c r="K45" s="73"/>
    </row>
    <row r="46" spans="1:11" x14ac:dyDescent="0.2">
      <c r="A46" s="120">
        <v>853</v>
      </c>
      <c r="B46" s="121" t="s">
        <v>144</v>
      </c>
      <c r="C46" s="121" t="str">
        <f t="shared" si="0"/>
        <v>KGM Simmersbach</v>
      </c>
      <c r="D46" s="64" t="str">
        <f t="shared" si="1"/>
        <v>0853</v>
      </c>
      <c r="E46" s="64" t="str">
        <f t="shared" si="2"/>
        <v>900110853</v>
      </c>
      <c r="F46" s="64" t="s">
        <v>145</v>
      </c>
      <c r="G46" s="121" t="s">
        <v>146</v>
      </c>
      <c r="H46" s="61"/>
      <c r="I46" s="61"/>
      <c r="J46" s="61"/>
      <c r="K46" s="73"/>
    </row>
    <row r="47" spans="1:11" x14ac:dyDescent="0.2">
      <c r="A47" s="120">
        <v>854</v>
      </c>
      <c r="B47" s="1" t="s">
        <v>147</v>
      </c>
      <c r="C47" s="1" t="str">
        <f t="shared" si="0"/>
        <v>KGM Waldgirmes</v>
      </c>
      <c r="D47" s="64" t="str">
        <f t="shared" si="1"/>
        <v>0854</v>
      </c>
      <c r="E47" s="64" t="str">
        <f t="shared" si="2"/>
        <v>900110854</v>
      </c>
      <c r="F47" s="2" t="s">
        <v>100</v>
      </c>
      <c r="G47" s="1" t="s">
        <v>101</v>
      </c>
      <c r="H47" s="61"/>
      <c r="I47" s="61"/>
      <c r="J47" s="61"/>
      <c r="K47" s="73"/>
    </row>
    <row r="48" spans="1:11" x14ac:dyDescent="0.2">
      <c r="A48" s="120">
        <v>855</v>
      </c>
      <c r="B48" s="1" t="s">
        <v>148</v>
      </c>
      <c r="C48" s="1" t="str">
        <f t="shared" si="0"/>
        <v>KGM Weidenhausen</v>
      </c>
      <c r="D48" s="64" t="str">
        <f t="shared" si="1"/>
        <v>0855</v>
      </c>
      <c r="E48" s="64" t="str">
        <f t="shared" si="2"/>
        <v>900110855</v>
      </c>
      <c r="F48" s="2" t="s">
        <v>100</v>
      </c>
      <c r="G48" s="1" t="s">
        <v>101</v>
      </c>
      <c r="H48" s="61"/>
      <c r="I48" s="61"/>
      <c r="J48" s="61"/>
      <c r="K48" s="73"/>
    </row>
    <row r="49" spans="1:11" x14ac:dyDescent="0.2">
      <c r="A49" s="120">
        <v>856</v>
      </c>
      <c r="B49" s="1" t="s">
        <v>149</v>
      </c>
      <c r="C49" s="1" t="str">
        <f t="shared" si="0"/>
        <v>KGM Wilsbach</v>
      </c>
      <c r="D49" s="64" t="str">
        <f t="shared" si="1"/>
        <v>0856</v>
      </c>
      <c r="E49" s="64" t="str">
        <f t="shared" si="2"/>
        <v>900110856</v>
      </c>
      <c r="F49" s="2" t="s">
        <v>100</v>
      </c>
      <c r="G49" s="1" t="s">
        <v>101</v>
      </c>
      <c r="H49" s="61"/>
      <c r="I49" s="61"/>
      <c r="J49" s="61"/>
      <c r="K49" s="73"/>
    </row>
    <row r="50" spans="1:11" x14ac:dyDescent="0.2">
      <c r="A50" s="120">
        <v>857</v>
      </c>
      <c r="B50" s="1" t="s">
        <v>150</v>
      </c>
      <c r="C50" s="1" t="str">
        <f t="shared" si="0"/>
        <v>KGM Wommelshausen</v>
      </c>
      <c r="D50" s="64" t="str">
        <f t="shared" si="1"/>
        <v>0857</v>
      </c>
      <c r="E50" s="64" t="str">
        <f t="shared" si="2"/>
        <v>900110857</v>
      </c>
      <c r="F50" s="2" t="s">
        <v>100</v>
      </c>
      <c r="G50" s="1" t="s">
        <v>101</v>
      </c>
      <c r="H50" s="61"/>
      <c r="I50" s="61"/>
      <c r="J50" s="61"/>
      <c r="K50" s="73"/>
    </row>
    <row r="51" spans="1:11" x14ac:dyDescent="0.2">
      <c r="A51" s="120">
        <v>870</v>
      </c>
      <c r="B51" s="1" t="s">
        <v>151</v>
      </c>
      <c r="C51" s="1" t="str">
        <f>B51</f>
        <v>Hospitalfonds Biedenkopf</v>
      </c>
      <c r="D51" s="64" t="str">
        <f t="shared" si="1"/>
        <v>0870</v>
      </c>
      <c r="E51" s="64" t="str">
        <f t="shared" si="2"/>
        <v>900110870</v>
      </c>
      <c r="F51" s="2" t="s">
        <v>100</v>
      </c>
      <c r="G51" s="1" t="s">
        <v>101</v>
      </c>
      <c r="H51" s="61"/>
      <c r="I51" s="61"/>
      <c r="J51" s="61"/>
      <c r="K51" s="73"/>
    </row>
    <row r="52" spans="1:11" x14ac:dyDescent="0.2">
      <c r="A52" s="120">
        <v>871</v>
      </c>
      <c r="B52" s="1" t="s">
        <v>152</v>
      </c>
      <c r="C52" s="1" t="str">
        <f>B52</f>
        <v>Diakonieverein Gladenbach</v>
      </c>
      <c r="D52" s="64" t="str">
        <f t="shared" si="1"/>
        <v>0871</v>
      </c>
      <c r="E52" s="64" t="str">
        <f t="shared" si="2"/>
        <v>900110871</v>
      </c>
      <c r="F52" s="2" t="s">
        <v>100</v>
      </c>
      <c r="G52" s="1" t="s">
        <v>101</v>
      </c>
      <c r="H52" s="61"/>
      <c r="I52" s="61"/>
      <c r="J52" s="61"/>
      <c r="K52" s="73"/>
    </row>
    <row r="53" spans="1:11" x14ac:dyDescent="0.2">
      <c r="A53" s="120">
        <v>898</v>
      </c>
      <c r="B53" s="1" t="s">
        <v>101</v>
      </c>
      <c r="C53" s="1" t="str">
        <f t="shared" ref="C53:C88" si="3">MID(B53,5,100)</f>
        <v>Dekanat Biedenkopf-Gladenbach</v>
      </c>
      <c r="D53" s="64" t="str">
        <f t="shared" si="1"/>
        <v>0898</v>
      </c>
      <c r="E53" s="64" t="str">
        <f t="shared" si="2"/>
        <v>900110898</v>
      </c>
      <c r="F53" s="2" t="s">
        <v>100</v>
      </c>
      <c r="G53" s="1" t="s">
        <v>101</v>
      </c>
      <c r="H53" s="61"/>
      <c r="I53" s="61"/>
      <c r="J53" s="61"/>
      <c r="K53" s="73"/>
    </row>
    <row r="54" spans="1:11" x14ac:dyDescent="0.2">
      <c r="A54" s="120">
        <v>1702</v>
      </c>
      <c r="B54" s="1" t="s">
        <v>153</v>
      </c>
      <c r="C54" s="1" t="str">
        <f t="shared" si="3"/>
        <v>KGM Allendorf (LDK)</v>
      </c>
      <c r="D54" s="64" t="str">
        <f t="shared" si="1"/>
        <v>1702</v>
      </c>
      <c r="E54" s="64" t="str">
        <f t="shared" si="2"/>
        <v>900111702</v>
      </c>
      <c r="F54" s="2" t="s">
        <v>145</v>
      </c>
      <c r="G54" s="1" t="s">
        <v>146</v>
      </c>
      <c r="H54" s="61"/>
      <c r="I54" s="61"/>
      <c r="J54" s="61"/>
      <c r="K54" s="73"/>
    </row>
    <row r="55" spans="1:11" x14ac:dyDescent="0.2">
      <c r="A55" s="120">
        <v>1703</v>
      </c>
      <c r="B55" s="1" t="s">
        <v>154</v>
      </c>
      <c r="C55" s="1" t="str">
        <f t="shared" si="3"/>
        <v>KGM Dillbrecht</v>
      </c>
      <c r="D55" s="64" t="str">
        <f t="shared" si="1"/>
        <v>1703</v>
      </c>
      <c r="E55" s="64" t="str">
        <f t="shared" si="2"/>
        <v>900111703</v>
      </c>
      <c r="F55" s="2" t="s">
        <v>145</v>
      </c>
      <c r="G55" s="1" t="s">
        <v>146</v>
      </c>
      <c r="H55" s="61"/>
      <c r="I55" s="61"/>
      <c r="J55" s="61"/>
      <c r="K55" s="73"/>
    </row>
    <row r="56" spans="1:11" x14ac:dyDescent="0.2">
      <c r="A56" s="120">
        <v>1704</v>
      </c>
      <c r="B56" s="1" t="s">
        <v>155</v>
      </c>
      <c r="C56" s="1" t="str">
        <f t="shared" si="3"/>
        <v>KGM Dillenburg</v>
      </c>
      <c r="D56" s="64" t="str">
        <f t="shared" si="1"/>
        <v>1704</v>
      </c>
      <c r="E56" s="64" t="str">
        <f t="shared" si="2"/>
        <v>900111704</v>
      </c>
      <c r="F56" s="2" t="s">
        <v>145</v>
      </c>
      <c r="G56" s="1" t="s">
        <v>146</v>
      </c>
      <c r="H56" s="61"/>
      <c r="I56" s="61"/>
      <c r="J56" s="61"/>
      <c r="K56" s="73"/>
    </row>
    <row r="57" spans="1:11" x14ac:dyDescent="0.2">
      <c r="A57" s="120">
        <v>1705</v>
      </c>
      <c r="B57" s="1" t="s">
        <v>156</v>
      </c>
      <c r="C57" s="1" t="str">
        <f t="shared" si="3"/>
        <v>KGM Donsbach</v>
      </c>
      <c r="D57" s="64" t="str">
        <f t="shared" si="1"/>
        <v>1705</v>
      </c>
      <c r="E57" s="64" t="str">
        <f t="shared" si="2"/>
        <v>900111705</v>
      </c>
      <c r="F57" s="2" t="s">
        <v>145</v>
      </c>
      <c r="G57" s="1" t="s">
        <v>146</v>
      </c>
      <c r="H57" s="61"/>
      <c r="I57" s="61"/>
      <c r="J57" s="61"/>
      <c r="K57" s="73"/>
    </row>
    <row r="58" spans="1:11" x14ac:dyDescent="0.2">
      <c r="A58" s="120">
        <v>1706</v>
      </c>
      <c r="B58" s="1" t="s">
        <v>157</v>
      </c>
      <c r="C58" s="1" t="str">
        <f t="shared" si="3"/>
        <v>KGM Eibach</v>
      </c>
      <c r="D58" s="64" t="str">
        <f t="shared" si="1"/>
        <v>1706</v>
      </c>
      <c r="E58" s="64" t="str">
        <f t="shared" si="2"/>
        <v>900111706</v>
      </c>
      <c r="F58" s="2" t="s">
        <v>145</v>
      </c>
      <c r="G58" s="1" t="s">
        <v>146</v>
      </c>
      <c r="H58" s="61"/>
      <c r="I58" s="61"/>
      <c r="J58" s="61"/>
      <c r="K58" s="73"/>
    </row>
    <row r="59" spans="1:11" x14ac:dyDescent="0.2">
      <c r="A59" s="120">
        <v>1707</v>
      </c>
      <c r="B59" s="1" t="s">
        <v>158</v>
      </c>
      <c r="C59" s="1" t="str">
        <f t="shared" si="3"/>
        <v>KGM Eibelshausen</v>
      </c>
      <c r="D59" s="64" t="str">
        <f t="shared" si="1"/>
        <v>1707</v>
      </c>
      <c r="E59" s="64" t="str">
        <f t="shared" si="2"/>
        <v>900111707</v>
      </c>
      <c r="F59" s="2" t="s">
        <v>145</v>
      </c>
      <c r="G59" s="1" t="s">
        <v>146</v>
      </c>
      <c r="H59" s="61"/>
      <c r="I59" s="61"/>
      <c r="J59" s="61"/>
      <c r="K59" s="73"/>
    </row>
    <row r="60" spans="1:11" x14ac:dyDescent="0.2">
      <c r="A60" s="120">
        <v>1708</v>
      </c>
      <c r="B60" s="1" t="s">
        <v>159</v>
      </c>
      <c r="C60" s="1" t="str">
        <f t="shared" si="3"/>
        <v>KGM Eiershausen</v>
      </c>
      <c r="D60" s="64" t="str">
        <f t="shared" si="1"/>
        <v>1708</v>
      </c>
      <c r="E60" s="64" t="str">
        <f t="shared" si="2"/>
        <v>900111708</v>
      </c>
      <c r="F60" s="2" t="s">
        <v>145</v>
      </c>
      <c r="G60" s="1" t="s">
        <v>146</v>
      </c>
      <c r="H60" s="61"/>
      <c r="I60" s="61"/>
      <c r="J60" s="61"/>
      <c r="K60" s="73"/>
    </row>
    <row r="61" spans="1:11" x14ac:dyDescent="0.2">
      <c r="A61" s="120">
        <v>1709</v>
      </c>
      <c r="B61" s="1" t="s">
        <v>160</v>
      </c>
      <c r="C61" s="1" t="str">
        <f t="shared" si="3"/>
        <v xml:space="preserve">KGM Ewersbach </v>
      </c>
      <c r="D61" s="64" t="str">
        <f t="shared" si="1"/>
        <v>1709</v>
      </c>
      <c r="E61" s="64" t="str">
        <f t="shared" si="2"/>
        <v>900111709</v>
      </c>
      <c r="F61" s="2" t="s">
        <v>145</v>
      </c>
      <c r="G61" s="1" t="s">
        <v>146</v>
      </c>
      <c r="H61" s="61"/>
      <c r="I61" s="61"/>
      <c r="J61" s="61"/>
      <c r="K61" s="73"/>
    </row>
    <row r="62" spans="1:11" x14ac:dyDescent="0.2">
      <c r="A62" s="120">
        <v>1710</v>
      </c>
      <c r="B62" s="1" t="s">
        <v>161</v>
      </c>
      <c r="C62" s="1" t="str">
        <f t="shared" si="3"/>
        <v xml:space="preserve">KGM Frohnhausen </v>
      </c>
      <c r="D62" s="64" t="str">
        <f t="shared" si="1"/>
        <v>1710</v>
      </c>
      <c r="E62" s="64" t="str">
        <f t="shared" si="2"/>
        <v>900111710</v>
      </c>
      <c r="F62" s="2" t="s">
        <v>145</v>
      </c>
      <c r="G62" s="1" t="s">
        <v>146</v>
      </c>
      <c r="H62" s="61"/>
      <c r="I62" s="61"/>
      <c r="J62" s="61"/>
      <c r="K62" s="73"/>
    </row>
    <row r="63" spans="1:11" x14ac:dyDescent="0.2">
      <c r="A63" s="120">
        <v>1711</v>
      </c>
      <c r="B63" s="1" t="s">
        <v>162</v>
      </c>
      <c r="C63" s="1" t="str">
        <f t="shared" si="3"/>
        <v>KGM Haiger</v>
      </c>
      <c r="D63" s="64" t="str">
        <f t="shared" si="1"/>
        <v>1711</v>
      </c>
      <c r="E63" s="64" t="str">
        <f t="shared" si="2"/>
        <v>900111711</v>
      </c>
      <c r="F63" s="2" t="s">
        <v>145</v>
      </c>
      <c r="G63" s="1" t="s">
        <v>146</v>
      </c>
      <c r="H63" s="61"/>
      <c r="I63" s="61"/>
      <c r="J63" s="61"/>
      <c r="K63" s="73"/>
    </row>
    <row r="64" spans="1:11" x14ac:dyDescent="0.2">
      <c r="A64" s="120">
        <v>1712</v>
      </c>
      <c r="B64" s="1" t="s">
        <v>163</v>
      </c>
      <c r="C64" s="1" t="str">
        <f t="shared" si="3"/>
        <v xml:space="preserve">KGM Hirzenhain </v>
      </c>
      <c r="D64" s="64" t="str">
        <f t="shared" si="1"/>
        <v>1712</v>
      </c>
      <c r="E64" s="64" t="str">
        <f t="shared" si="2"/>
        <v>900111712</v>
      </c>
      <c r="F64" s="2" t="s">
        <v>145</v>
      </c>
      <c r="G64" s="1" t="s">
        <v>146</v>
      </c>
      <c r="H64" s="61"/>
      <c r="I64" s="61"/>
      <c r="J64" s="61"/>
      <c r="K64" s="73"/>
    </row>
    <row r="65" spans="1:11" x14ac:dyDescent="0.2">
      <c r="A65" s="120">
        <v>1713</v>
      </c>
      <c r="B65" s="1" t="s">
        <v>164</v>
      </c>
      <c r="C65" s="1" t="str">
        <f t="shared" si="3"/>
        <v>KGM Langenaubach</v>
      </c>
      <c r="D65" s="64" t="str">
        <f t="shared" si="1"/>
        <v>1713</v>
      </c>
      <c r="E65" s="64" t="str">
        <f t="shared" si="2"/>
        <v>900111713</v>
      </c>
      <c r="F65" s="2" t="s">
        <v>145</v>
      </c>
      <c r="G65" s="1" t="s">
        <v>146</v>
      </c>
      <c r="H65" s="61"/>
      <c r="I65" s="61"/>
      <c r="J65" s="61"/>
      <c r="K65" s="73"/>
    </row>
    <row r="66" spans="1:11" x14ac:dyDescent="0.2">
      <c r="A66" s="120">
        <v>1714</v>
      </c>
      <c r="B66" s="1" t="s">
        <v>165</v>
      </c>
      <c r="C66" s="1" t="str">
        <f t="shared" si="3"/>
        <v>KGM Manderbach</v>
      </c>
      <c r="D66" s="64" t="str">
        <f t="shared" ref="D66:D129" si="4">IF(LEN($A66)&lt;=4,LEFT(TEXT($A66,"0000"),4),LEFT(TEXT($A66,"000000"),4))</f>
        <v>1714</v>
      </c>
      <c r="E66" s="64" t="str">
        <f t="shared" ref="E66:E129" si="5">$M$1&amp;$D66</f>
        <v>900111714</v>
      </c>
      <c r="F66" s="2" t="s">
        <v>145</v>
      </c>
      <c r="G66" s="1" t="s">
        <v>146</v>
      </c>
      <c r="H66" s="61"/>
      <c r="I66" s="61"/>
      <c r="J66" s="61"/>
      <c r="K66" s="73"/>
    </row>
    <row r="67" spans="1:11" x14ac:dyDescent="0.2">
      <c r="A67" s="120">
        <v>1715</v>
      </c>
      <c r="B67" s="1" t="s">
        <v>166</v>
      </c>
      <c r="C67" s="1" t="str">
        <f t="shared" si="3"/>
        <v>KGM Nanzenbach</v>
      </c>
      <c r="D67" s="64" t="str">
        <f t="shared" si="4"/>
        <v>1715</v>
      </c>
      <c r="E67" s="64" t="str">
        <f t="shared" si="5"/>
        <v>900111715</v>
      </c>
      <c r="F67" s="2" t="s">
        <v>145</v>
      </c>
      <c r="G67" s="1" t="s">
        <v>146</v>
      </c>
      <c r="H67" s="61"/>
      <c r="I67" s="61"/>
      <c r="J67" s="61"/>
      <c r="K67" s="73"/>
    </row>
    <row r="68" spans="1:11" x14ac:dyDescent="0.2">
      <c r="A68" s="120">
        <v>1716</v>
      </c>
      <c r="B68" s="1" t="s">
        <v>167</v>
      </c>
      <c r="C68" s="1" t="str">
        <f t="shared" si="3"/>
        <v>KGM Niederscheld</v>
      </c>
      <c r="D68" s="64" t="str">
        <f t="shared" si="4"/>
        <v>1716</v>
      </c>
      <c r="E68" s="64" t="str">
        <f t="shared" si="5"/>
        <v>900111716</v>
      </c>
      <c r="F68" s="2" t="s">
        <v>145</v>
      </c>
      <c r="G68" s="1" t="s">
        <v>146</v>
      </c>
      <c r="H68" s="61"/>
      <c r="I68" s="61"/>
      <c r="J68" s="61"/>
      <c r="K68" s="73"/>
    </row>
    <row r="69" spans="1:11" x14ac:dyDescent="0.2">
      <c r="A69" s="120">
        <v>1717</v>
      </c>
      <c r="B69" s="1" t="s">
        <v>168</v>
      </c>
      <c r="C69" s="1" t="str">
        <f t="shared" si="3"/>
        <v>KGM Roßbachtal</v>
      </c>
      <c r="D69" s="64" t="str">
        <f t="shared" si="4"/>
        <v>1717</v>
      </c>
      <c r="E69" s="64" t="str">
        <f t="shared" si="5"/>
        <v>900111717</v>
      </c>
      <c r="F69" s="2" t="s">
        <v>145</v>
      </c>
      <c r="G69" s="1" t="s">
        <v>146</v>
      </c>
      <c r="H69" s="61"/>
      <c r="I69" s="61"/>
      <c r="J69" s="61"/>
      <c r="K69" s="73"/>
    </row>
    <row r="70" spans="1:11" x14ac:dyDescent="0.2">
      <c r="A70" s="120">
        <v>1718</v>
      </c>
      <c r="B70" s="1" t="s">
        <v>169</v>
      </c>
      <c r="C70" s="1" t="str">
        <f t="shared" si="3"/>
        <v>KGM Oberscheld</v>
      </c>
      <c r="D70" s="64" t="str">
        <f t="shared" si="4"/>
        <v>1718</v>
      </c>
      <c r="E70" s="64" t="str">
        <f t="shared" si="5"/>
        <v>900111718</v>
      </c>
      <c r="F70" s="2" t="s">
        <v>145</v>
      </c>
      <c r="G70" s="1" t="s">
        <v>146</v>
      </c>
      <c r="H70" s="61"/>
      <c r="I70" s="61"/>
      <c r="J70" s="61"/>
      <c r="K70" s="73"/>
    </row>
    <row r="71" spans="1:11" x14ac:dyDescent="0.2">
      <c r="A71" s="120">
        <v>1719</v>
      </c>
      <c r="B71" s="1" t="s">
        <v>170</v>
      </c>
      <c r="C71" s="1" t="str">
        <f t="shared" si="3"/>
        <v>KGM Sechshelden</v>
      </c>
      <c r="D71" s="64" t="str">
        <f t="shared" si="4"/>
        <v>1719</v>
      </c>
      <c r="E71" s="64" t="str">
        <f t="shared" si="5"/>
        <v>900111719</v>
      </c>
      <c r="F71" s="2" t="s">
        <v>145</v>
      </c>
      <c r="G71" s="1" t="s">
        <v>146</v>
      </c>
      <c r="H71" s="61"/>
      <c r="I71" s="61"/>
      <c r="J71" s="61"/>
      <c r="K71" s="73"/>
    </row>
    <row r="72" spans="1:11" x14ac:dyDescent="0.2">
      <c r="A72" s="120">
        <v>1720</v>
      </c>
      <c r="B72" s="1" t="s">
        <v>171</v>
      </c>
      <c r="C72" s="1" t="str">
        <f t="shared" si="3"/>
        <v>KGM Wissenbach</v>
      </c>
      <c r="D72" s="64" t="str">
        <f t="shared" si="4"/>
        <v>1720</v>
      </c>
      <c r="E72" s="64" t="str">
        <f t="shared" si="5"/>
        <v>900111720</v>
      </c>
      <c r="F72" s="2" t="s">
        <v>145</v>
      </c>
      <c r="G72" s="1" t="s">
        <v>146</v>
      </c>
      <c r="H72" s="61"/>
      <c r="I72" s="61"/>
      <c r="J72" s="61"/>
      <c r="K72" s="73"/>
    </row>
    <row r="73" spans="1:11" x14ac:dyDescent="0.2">
      <c r="A73" s="120">
        <v>1730</v>
      </c>
      <c r="B73" s="1" t="s">
        <v>172</v>
      </c>
      <c r="C73" s="1" t="str">
        <f t="shared" si="3"/>
        <v>KGM Ambachtal</v>
      </c>
      <c r="D73" s="64" t="str">
        <f t="shared" si="4"/>
        <v>1730</v>
      </c>
      <c r="E73" s="64" t="str">
        <f t="shared" si="5"/>
        <v>900111730</v>
      </c>
      <c r="F73" s="2" t="s">
        <v>145</v>
      </c>
      <c r="G73" s="1" t="s">
        <v>146</v>
      </c>
      <c r="H73" s="61"/>
      <c r="I73" s="61"/>
      <c r="J73" s="61"/>
      <c r="K73" s="73"/>
    </row>
    <row r="74" spans="1:11" x14ac:dyDescent="0.2">
      <c r="A74" s="120">
        <v>1731</v>
      </c>
      <c r="B74" s="1" t="s">
        <v>173</v>
      </c>
      <c r="C74" s="1" t="str">
        <f t="shared" si="3"/>
        <v>KGM Ballersbach</v>
      </c>
      <c r="D74" s="64" t="str">
        <f t="shared" si="4"/>
        <v>1731</v>
      </c>
      <c r="E74" s="64" t="str">
        <f t="shared" si="5"/>
        <v>900111731</v>
      </c>
      <c r="F74" s="2" t="s">
        <v>145</v>
      </c>
      <c r="G74" s="1" t="s">
        <v>146</v>
      </c>
      <c r="H74" s="61"/>
      <c r="I74" s="61"/>
      <c r="J74" s="61"/>
      <c r="K74" s="73"/>
    </row>
    <row r="75" spans="1:11" x14ac:dyDescent="0.2">
      <c r="A75" s="120">
        <v>1732</v>
      </c>
      <c r="B75" s="1" t="s">
        <v>174</v>
      </c>
      <c r="C75" s="1" t="str">
        <f t="shared" si="3"/>
        <v>KGM Beilstein-Rodenroth</v>
      </c>
      <c r="D75" s="64" t="str">
        <f t="shared" si="4"/>
        <v>1732</v>
      </c>
      <c r="E75" s="64" t="str">
        <f t="shared" si="5"/>
        <v>900111732</v>
      </c>
      <c r="F75" s="2" t="s">
        <v>145</v>
      </c>
      <c r="G75" s="1" t="s">
        <v>146</v>
      </c>
      <c r="H75" s="61"/>
      <c r="I75" s="61"/>
      <c r="J75" s="61"/>
      <c r="K75" s="73"/>
    </row>
    <row r="76" spans="1:11" x14ac:dyDescent="0.2">
      <c r="A76" s="120">
        <v>1733</v>
      </c>
      <c r="B76" s="1" t="s">
        <v>175</v>
      </c>
      <c r="C76" s="1" t="str">
        <f t="shared" si="3"/>
        <v>KGM Bicken</v>
      </c>
      <c r="D76" s="64" t="str">
        <f t="shared" si="4"/>
        <v>1733</v>
      </c>
      <c r="E76" s="64" t="str">
        <f t="shared" si="5"/>
        <v>900111733</v>
      </c>
      <c r="F76" s="2" t="s">
        <v>145</v>
      </c>
      <c r="G76" s="1" t="s">
        <v>146</v>
      </c>
      <c r="H76" s="61"/>
      <c r="I76" s="61"/>
      <c r="J76" s="61"/>
      <c r="K76" s="73"/>
    </row>
    <row r="77" spans="1:11" x14ac:dyDescent="0.2">
      <c r="A77" s="120">
        <v>1734</v>
      </c>
      <c r="B77" s="1" t="s">
        <v>176</v>
      </c>
      <c r="C77" s="1" t="str">
        <f t="shared" si="3"/>
        <v>KGM Breitscheid-Medenbach</v>
      </c>
      <c r="D77" s="64" t="str">
        <f t="shared" si="4"/>
        <v>1734</v>
      </c>
      <c r="E77" s="64" t="str">
        <f t="shared" si="5"/>
        <v>900111734</v>
      </c>
      <c r="F77" s="2" t="s">
        <v>145</v>
      </c>
      <c r="G77" s="1" t="s">
        <v>146</v>
      </c>
      <c r="H77" s="61"/>
      <c r="I77" s="61"/>
      <c r="J77" s="61"/>
      <c r="K77" s="73"/>
    </row>
    <row r="78" spans="1:11" x14ac:dyDescent="0.2">
      <c r="A78" s="120">
        <v>1735</v>
      </c>
      <c r="B78" s="1" t="s">
        <v>177</v>
      </c>
      <c r="C78" s="1" t="str">
        <f t="shared" si="3"/>
        <v>KGM Driedorf</v>
      </c>
      <c r="D78" s="64" t="str">
        <f t="shared" si="4"/>
        <v>1735</v>
      </c>
      <c r="E78" s="64" t="str">
        <f t="shared" si="5"/>
        <v>900111735</v>
      </c>
      <c r="F78" s="2" t="s">
        <v>145</v>
      </c>
      <c r="G78" s="1" t="s">
        <v>146</v>
      </c>
      <c r="H78" s="61"/>
      <c r="I78" s="61"/>
      <c r="J78" s="61"/>
      <c r="K78" s="73"/>
    </row>
    <row r="79" spans="1:11" x14ac:dyDescent="0.2">
      <c r="A79" s="120">
        <v>1736</v>
      </c>
      <c r="B79" s="1" t="s">
        <v>178</v>
      </c>
      <c r="C79" s="1" t="str">
        <f t="shared" si="3"/>
        <v>KGM Fleisbach</v>
      </c>
      <c r="D79" s="64" t="str">
        <f t="shared" si="4"/>
        <v>1736</v>
      </c>
      <c r="E79" s="64" t="str">
        <f t="shared" si="5"/>
        <v>900111736</v>
      </c>
      <c r="F79" s="2" t="s">
        <v>145</v>
      </c>
      <c r="G79" s="1" t="s">
        <v>146</v>
      </c>
      <c r="H79" s="61"/>
      <c r="I79" s="61"/>
      <c r="J79" s="61"/>
      <c r="K79" s="73"/>
    </row>
    <row r="80" spans="1:11" x14ac:dyDescent="0.2">
      <c r="A80" s="120">
        <v>1737</v>
      </c>
      <c r="B80" s="1" t="s">
        <v>179</v>
      </c>
      <c r="C80" s="1" t="str">
        <f t="shared" si="3"/>
        <v>KGM Herborn</v>
      </c>
      <c r="D80" s="64" t="str">
        <f t="shared" si="4"/>
        <v>1737</v>
      </c>
      <c r="E80" s="64" t="str">
        <f t="shared" si="5"/>
        <v>900111737</v>
      </c>
      <c r="F80" s="2" t="s">
        <v>145</v>
      </c>
      <c r="G80" s="1" t="s">
        <v>146</v>
      </c>
      <c r="H80" s="61"/>
      <c r="I80" s="61"/>
      <c r="J80" s="61"/>
      <c r="K80" s="73"/>
    </row>
    <row r="81" spans="1:11" x14ac:dyDescent="0.2">
      <c r="A81" s="120">
        <v>1738</v>
      </c>
      <c r="B81" s="1" t="s">
        <v>180</v>
      </c>
      <c r="C81" s="1" t="str">
        <f t="shared" si="3"/>
        <v>KGM Herbornseelbach</v>
      </c>
      <c r="D81" s="64" t="str">
        <f t="shared" si="4"/>
        <v>1738</v>
      </c>
      <c r="E81" s="64" t="str">
        <f t="shared" si="5"/>
        <v>900111738</v>
      </c>
      <c r="F81" s="2" t="s">
        <v>145</v>
      </c>
      <c r="G81" s="1" t="s">
        <v>146</v>
      </c>
      <c r="H81" s="61"/>
      <c r="I81" s="61"/>
      <c r="J81" s="61"/>
      <c r="K81" s="73"/>
    </row>
    <row r="82" spans="1:11" x14ac:dyDescent="0.2">
      <c r="A82" s="120">
        <v>1739</v>
      </c>
      <c r="B82" s="1" t="s">
        <v>181</v>
      </c>
      <c r="C82" s="1" t="str">
        <f t="shared" si="3"/>
        <v>KGM Hörbach</v>
      </c>
      <c r="D82" s="64" t="str">
        <f t="shared" si="4"/>
        <v>1739</v>
      </c>
      <c r="E82" s="64" t="str">
        <f t="shared" si="5"/>
        <v>900111739</v>
      </c>
      <c r="F82" s="2" t="s">
        <v>145</v>
      </c>
      <c r="G82" s="1" t="s">
        <v>146</v>
      </c>
      <c r="H82" s="61"/>
      <c r="I82" s="61"/>
      <c r="J82" s="61"/>
      <c r="K82" s="73"/>
    </row>
    <row r="83" spans="1:11" x14ac:dyDescent="0.2">
      <c r="A83" s="120">
        <v>1740</v>
      </c>
      <c r="B83" s="1" t="s">
        <v>182</v>
      </c>
      <c r="C83" s="1" t="str">
        <f t="shared" si="3"/>
        <v>KGM Merkenbach</v>
      </c>
      <c r="D83" s="64" t="str">
        <f t="shared" si="4"/>
        <v>1740</v>
      </c>
      <c r="E83" s="64" t="str">
        <f t="shared" si="5"/>
        <v>900111740</v>
      </c>
      <c r="F83" s="2" t="s">
        <v>145</v>
      </c>
      <c r="G83" s="1" t="s">
        <v>146</v>
      </c>
      <c r="H83" s="61"/>
      <c r="I83" s="61"/>
      <c r="J83" s="61"/>
      <c r="K83" s="73"/>
    </row>
    <row r="84" spans="1:11" x14ac:dyDescent="0.2">
      <c r="A84" s="120">
        <v>1741</v>
      </c>
      <c r="B84" s="1" t="s">
        <v>183</v>
      </c>
      <c r="C84" s="1" t="str">
        <f t="shared" si="3"/>
        <v>KGM Nenderoth</v>
      </c>
      <c r="D84" s="64" t="str">
        <f t="shared" si="4"/>
        <v>1741</v>
      </c>
      <c r="E84" s="64" t="str">
        <f t="shared" si="5"/>
        <v>900111741</v>
      </c>
      <c r="F84" s="2" t="s">
        <v>145</v>
      </c>
      <c r="G84" s="1" t="s">
        <v>146</v>
      </c>
      <c r="H84" s="61"/>
      <c r="I84" s="61"/>
      <c r="J84" s="61"/>
      <c r="K84" s="73"/>
    </row>
    <row r="85" spans="1:11" x14ac:dyDescent="0.2">
      <c r="A85" s="120">
        <v>1742</v>
      </c>
      <c r="B85" s="1" t="s">
        <v>184</v>
      </c>
      <c r="C85" s="1" t="str">
        <f t="shared" si="3"/>
        <v>KGM Offenbach</v>
      </c>
      <c r="D85" s="64" t="str">
        <f t="shared" si="4"/>
        <v>1742</v>
      </c>
      <c r="E85" s="64" t="str">
        <f t="shared" si="5"/>
        <v>900111742</v>
      </c>
      <c r="F85" s="2" t="s">
        <v>145</v>
      </c>
      <c r="G85" s="1" t="s">
        <v>146</v>
      </c>
      <c r="H85" s="61"/>
      <c r="I85" s="61"/>
      <c r="J85" s="61"/>
      <c r="K85" s="73"/>
    </row>
    <row r="86" spans="1:11" x14ac:dyDescent="0.2">
      <c r="A86" s="120">
        <v>1743</v>
      </c>
      <c r="B86" s="1" t="s">
        <v>185</v>
      </c>
      <c r="C86" s="1" t="str">
        <f t="shared" si="3"/>
        <v>KGM Schönbach</v>
      </c>
      <c r="D86" s="64" t="str">
        <f t="shared" si="4"/>
        <v>1743</v>
      </c>
      <c r="E86" s="64" t="str">
        <f t="shared" si="5"/>
        <v>900111743</v>
      </c>
      <c r="F86" s="2" t="s">
        <v>145</v>
      </c>
      <c r="G86" s="1" t="s">
        <v>146</v>
      </c>
      <c r="H86" s="61"/>
      <c r="I86" s="61"/>
      <c r="J86" s="61"/>
      <c r="K86" s="73"/>
    </row>
    <row r="87" spans="1:11" x14ac:dyDescent="0.2">
      <c r="A87" s="120">
        <v>1744</v>
      </c>
      <c r="B87" s="1" t="s">
        <v>186</v>
      </c>
      <c r="C87" s="1" t="str">
        <f t="shared" si="3"/>
        <v>KGM Siegbach</v>
      </c>
      <c r="D87" s="64" t="str">
        <f t="shared" si="4"/>
        <v>1744</v>
      </c>
      <c r="E87" s="64" t="str">
        <f t="shared" si="5"/>
        <v>900111744</v>
      </c>
      <c r="F87" s="2" t="s">
        <v>145</v>
      </c>
      <c r="G87" s="1" t="s">
        <v>146</v>
      </c>
      <c r="H87" s="61"/>
      <c r="I87" s="61"/>
      <c r="J87" s="61"/>
      <c r="K87" s="73"/>
    </row>
    <row r="88" spans="1:11" x14ac:dyDescent="0.2">
      <c r="A88" s="120">
        <v>1745</v>
      </c>
      <c r="B88" s="1" t="s">
        <v>187</v>
      </c>
      <c r="C88" s="1" t="str">
        <f t="shared" si="3"/>
        <v>KGM Sinn</v>
      </c>
      <c r="D88" s="64" t="str">
        <f t="shared" si="4"/>
        <v>1745</v>
      </c>
      <c r="E88" s="64" t="str">
        <f t="shared" si="5"/>
        <v>900111745</v>
      </c>
      <c r="F88" s="2" t="s">
        <v>145</v>
      </c>
      <c r="G88" s="1" t="s">
        <v>146</v>
      </c>
      <c r="H88" s="61"/>
      <c r="I88" s="61"/>
      <c r="J88" s="61"/>
      <c r="K88" s="73"/>
    </row>
    <row r="89" spans="1:11" x14ac:dyDescent="0.2">
      <c r="A89" s="120">
        <v>1771</v>
      </c>
      <c r="B89" s="1" t="s">
        <v>188</v>
      </c>
      <c r="C89" s="1" t="str">
        <f>B89</f>
        <v>Initiat Haus der Stille</v>
      </c>
      <c r="D89" s="64" t="str">
        <f t="shared" si="4"/>
        <v>1771</v>
      </c>
      <c r="E89" s="64" t="str">
        <f t="shared" si="5"/>
        <v>900111771</v>
      </c>
      <c r="F89" s="2" t="s">
        <v>145</v>
      </c>
      <c r="G89" s="1" t="s">
        <v>146</v>
      </c>
      <c r="H89" s="61"/>
      <c r="I89" s="61"/>
      <c r="J89" s="61"/>
      <c r="K89" s="73"/>
    </row>
    <row r="90" spans="1:11" x14ac:dyDescent="0.2">
      <c r="A90" s="120">
        <v>1798</v>
      </c>
      <c r="B90" s="1" t="s">
        <v>189</v>
      </c>
      <c r="C90" s="1" t="str">
        <f t="shared" ref="C90:C142" si="6">MID(B90,5,100)</f>
        <v>Dekanat An der Dill</v>
      </c>
      <c r="D90" s="64" t="str">
        <f t="shared" si="4"/>
        <v>1798</v>
      </c>
      <c r="E90" s="64" t="str">
        <f t="shared" si="5"/>
        <v>900111798</v>
      </c>
      <c r="F90" s="2" t="s">
        <v>145</v>
      </c>
      <c r="G90" s="1" t="s">
        <v>146</v>
      </c>
      <c r="H90" s="61"/>
      <c r="I90" s="61"/>
      <c r="J90" s="61"/>
      <c r="K90" s="73"/>
    </row>
    <row r="91" spans="1:11" x14ac:dyDescent="0.2">
      <c r="A91" s="120">
        <v>4902</v>
      </c>
      <c r="B91" s="1" t="s">
        <v>190</v>
      </c>
      <c r="C91" s="1" t="str">
        <f t="shared" si="6"/>
        <v>KGM Aumenau</v>
      </c>
      <c r="D91" s="64" t="str">
        <f t="shared" si="4"/>
        <v>4902</v>
      </c>
      <c r="E91" s="64" t="str">
        <f t="shared" si="5"/>
        <v>900114902</v>
      </c>
      <c r="F91" s="2">
        <v>900115498</v>
      </c>
      <c r="G91" s="1" t="s">
        <v>191</v>
      </c>
      <c r="H91" s="61"/>
      <c r="I91" s="61"/>
      <c r="J91" s="61"/>
      <c r="K91" s="73"/>
    </row>
    <row r="92" spans="1:11" x14ac:dyDescent="0.2">
      <c r="A92" s="120">
        <v>4903</v>
      </c>
      <c r="B92" s="1" t="s">
        <v>192</v>
      </c>
      <c r="C92" s="1" t="str">
        <f t="shared" si="6"/>
        <v>KGM Blessenbach</v>
      </c>
      <c r="D92" s="64" t="str">
        <f t="shared" si="4"/>
        <v>4903</v>
      </c>
      <c r="E92" s="64" t="str">
        <f t="shared" si="5"/>
        <v>900114903</v>
      </c>
      <c r="F92" s="2">
        <v>900115498</v>
      </c>
      <c r="G92" s="1" t="s">
        <v>191</v>
      </c>
      <c r="H92" s="61"/>
      <c r="I92" s="61"/>
      <c r="J92" s="61"/>
      <c r="K92" s="73"/>
    </row>
    <row r="93" spans="1:11" x14ac:dyDescent="0.2">
      <c r="A93" s="120">
        <v>4904</v>
      </c>
      <c r="B93" s="1" t="s">
        <v>193</v>
      </c>
      <c r="C93" s="1" t="str">
        <f t="shared" si="6"/>
        <v>KGM Dauborn</v>
      </c>
      <c r="D93" s="64" t="str">
        <f t="shared" si="4"/>
        <v>4904</v>
      </c>
      <c r="E93" s="64" t="str">
        <f t="shared" si="5"/>
        <v>900114904</v>
      </c>
      <c r="F93" s="2">
        <v>900115498</v>
      </c>
      <c r="G93" s="1" t="s">
        <v>191</v>
      </c>
      <c r="H93" s="61"/>
      <c r="I93" s="61"/>
      <c r="J93" s="61"/>
      <c r="K93" s="73"/>
    </row>
    <row r="94" spans="1:11" x14ac:dyDescent="0.2">
      <c r="A94" s="120">
        <v>4905</v>
      </c>
      <c r="B94" s="1" t="s">
        <v>194</v>
      </c>
      <c r="C94" s="1" t="str">
        <f t="shared" si="6"/>
        <v>KGM Hadamar</v>
      </c>
      <c r="D94" s="64" t="str">
        <f t="shared" si="4"/>
        <v>4905</v>
      </c>
      <c r="E94" s="64" t="str">
        <f t="shared" si="5"/>
        <v>900114905</v>
      </c>
      <c r="F94" s="2">
        <v>900115498</v>
      </c>
      <c r="G94" s="1" t="s">
        <v>191</v>
      </c>
      <c r="H94" s="61"/>
      <c r="I94" s="61"/>
      <c r="J94" s="61"/>
      <c r="K94" s="73"/>
    </row>
    <row r="95" spans="1:11" x14ac:dyDescent="0.2">
      <c r="A95" s="120">
        <v>4906</v>
      </c>
      <c r="B95" s="1" t="s">
        <v>195</v>
      </c>
      <c r="C95" s="1" t="str">
        <f t="shared" si="6"/>
        <v>KGM Heckholzhausen</v>
      </c>
      <c r="D95" s="64" t="str">
        <f t="shared" si="4"/>
        <v>4906</v>
      </c>
      <c r="E95" s="64" t="str">
        <f t="shared" si="5"/>
        <v>900114906</v>
      </c>
      <c r="F95" s="2">
        <v>900115498</v>
      </c>
      <c r="G95" s="1" t="s">
        <v>191</v>
      </c>
      <c r="H95" s="61"/>
      <c r="I95" s="61"/>
      <c r="J95" s="61"/>
      <c r="K95" s="73"/>
    </row>
    <row r="96" spans="1:11" x14ac:dyDescent="0.2">
      <c r="A96" s="120">
        <v>4909</v>
      </c>
      <c r="B96" s="1" t="s">
        <v>196</v>
      </c>
      <c r="C96" s="1" t="str">
        <f t="shared" si="6"/>
        <v>KGM Kirberg-Ohren</v>
      </c>
      <c r="D96" s="64" t="str">
        <f t="shared" si="4"/>
        <v>4909</v>
      </c>
      <c r="E96" s="64" t="str">
        <f t="shared" si="5"/>
        <v>900114909</v>
      </c>
      <c r="F96" s="2">
        <v>900115498</v>
      </c>
      <c r="G96" s="1" t="s">
        <v>191</v>
      </c>
      <c r="H96" s="61"/>
      <c r="I96" s="61"/>
      <c r="J96" s="61"/>
      <c r="K96" s="73"/>
    </row>
    <row r="97" spans="1:11" x14ac:dyDescent="0.2">
      <c r="A97" s="120">
        <v>4910</v>
      </c>
      <c r="B97" s="1" t="s">
        <v>197</v>
      </c>
      <c r="C97" s="1" t="str">
        <f t="shared" si="6"/>
        <v>KGM Laubuseschbach</v>
      </c>
      <c r="D97" s="64" t="str">
        <f t="shared" si="4"/>
        <v>4910</v>
      </c>
      <c r="E97" s="64" t="str">
        <f t="shared" si="5"/>
        <v>900114910</v>
      </c>
      <c r="F97" s="2">
        <v>900115498</v>
      </c>
      <c r="G97" s="1" t="s">
        <v>191</v>
      </c>
      <c r="H97" s="61"/>
      <c r="I97" s="61"/>
      <c r="J97" s="61"/>
      <c r="K97" s="73"/>
    </row>
    <row r="98" spans="1:11" x14ac:dyDescent="0.2">
      <c r="A98" s="120">
        <v>4911</v>
      </c>
      <c r="B98" s="1" t="s">
        <v>198</v>
      </c>
      <c r="C98" s="1" t="str">
        <f t="shared" si="6"/>
        <v>KGM Limburg a.d.Lahn</v>
      </c>
      <c r="D98" s="64" t="str">
        <f t="shared" si="4"/>
        <v>4911</v>
      </c>
      <c r="E98" s="64" t="str">
        <f t="shared" si="5"/>
        <v>900114911</v>
      </c>
      <c r="F98" s="2">
        <v>900115498</v>
      </c>
      <c r="G98" s="1" t="s">
        <v>191</v>
      </c>
      <c r="H98" s="61"/>
      <c r="I98" s="61"/>
      <c r="J98" s="61"/>
      <c r="K98" s="73"/>
    </row>
    <row r="99" spans="1:11" x14ac:dyDescent="0.2">
      <c r="A99" s="120">
        <v>4912</v>
      </c>
      <c r="B99" s="1" t="s">
        <v>199</v>
      </c>
      <c r="C99" s="1" t="str">
        <f t="shared" si="6"/>
        <v>KGM Mensfelden-Linter</v>
      </c>
      <c r="D99" s="64" t="str">
        <f t="shared" si="4"/>
        <v>4912</v>
      </c>
      <c r="E99" s="64" t="str">
        <f t="shared" si="5"/>
        <v>900114912</v>
      </c>
      <c r="F99" s="2">
        <v>900115498</v>
      </c>
      <c r="G99" s="1" t="s">
        <v>191</v>
      </c>
      <c r="H99" s="61"/>
      <c r="I99" s="61"/>
      <c r="J99" s="61"/>
      <c r="K99" s="73"/>
    </row>
    <row r="100" spans="1:11" x14ac:dyDescent="0.2">
      <c r="A100" s="120">
        <v>4913</v>
      </c>
      <c r="B100" s="1" t="s">
        <v>200</v>
      </c>
      <c r="C100" s="1" t="str">
        <f t="shared" si="6"/>
        <v>KGM Münster</v>
      </c>
      <c r="D100" s="64" t="str">
        <f t="shared" si="4"/>
        <v>4913</v>
      </c>
      <c r="E100" s="64" t="str">
        <f t="shared" si="5"/>
        <v>900114913</v>
      </c>
      <c r="F100" s="2">
        <v>900115498</v>
      </c>
      <c r="G100" s="1" t="s">
        <v>191</v>
      </c>
      <c r="H100" s="61"/>
      <c r="I100" s="61"/>
      <c r="J100" s="61"/>
      <c r="K100" s="73"/>
    </row>
    <row r="101" spans="1:11" x14ac:dyDescent="0.2">
      <c r="A101" s="120">
        <v>4916</v>
      </c>
      <c r="B101" s="1" t="s">
        <v>201</v>
      </c>
      <c r="C101" s="1" t="str">
        <f t="shared" si="6"/>
        <v>KGM Runkel</v>
      </c>
      <c r="D101" s="64" t="str">
        <f t="shared" si="4"/>
        <v>4916</v>
      </c>
      <c r="E101" s="64" t="str">
        <f t="shared" si="5"/>
        <v>900114916</v>
      </c>
      <c r="F101" s="2">
        <v>900115498</v>
      </c>
      <c r="G101" s="1" t="s">
        <v>191</v>
      </c>
      <c r="H101" s="61"/>
      <c r="I101" s="61"/>
      <c r="J101" s="61"/>
      <c r="K101" s="73"/>
    </row>
    <row r="102" spans="1:11" x14ac:dyDescent="0.2">
      <c r="A102" s="120">
        <v>4917</v>
      </c>
      <c r="B102" s="1" t="s">
        <v>202</v>
      </c>
      <c r="C102" s="1" t="str">
        <f t="shared" si="6"/>
        <v>KGM Schadeck</v>
      </c>
      <c r="D102" s="64" t="str">
        <f t="shared" si="4"/>
        <v>4917</v>
      </c>
      <c r="E102" s="64" t="str">
        <f t="shared" si="5"/>
        <v>900114917</v>
      </c>
      <c r="F102" s="2">
        <v>900115498</v>
      </c>
      <c r="G102" s="1" t="s">
        <v>191</v>
      </c>
      <c r="H102" s="61"/>
      <c r="I102" s="61"/>
      <c r="J102" s="61"/>
      <c r="K102" s="73"/>
    </row>
    <row r="103" spans="1:11" x14ac:dyDescent="0.2">
      <c r="A103" s="120">
        <v>4918</v>
      </c>
      <c r="B103" s="1" t="s">
        <v>203</v>
      </c>
      <c r="C103" s="1" t="str">
        <f t="shared" si="6"/>
        <v>KGM Schupbach</v>
      </c>
      <c r="D103" s="64" t="str">
        <f t="shared" si="4"/>
        <v>4918</v>
      </c>
      <c r="E103" s="64" t="str">
        <f t="shared" si="5"/>
        <v>900114918</v>
      </c>
      <c r="F103" s="2">
        <v>900115498</v>
      </c>
      <c r="G103" s="1" t="s">
        <v>191</v>
      </c>
      <c r="H103" s="61"/>
      <c r="I103" s="61"/>
      <c r="J103" s="61"/>
      <c r="K103" s="73"/>
    </row>
    <row r="104" spans="1:11" x14ac:dyDescent="0.2">
      <c r="A104" s="120">
        <v>4919</v>
      </c>
      <c r="B104" s="1" t="s">
        <v>204</v>
      </c>
      <c r="C104" s="1" t="str">
        <f t="shared" si="6"/>
        <v>KGM Seelbach</v>
      </c>
      <c r="D104" s="64" t="str">
        <f t="shared" si="4"/>
        <v>4919</v>
      </c>
      <c r="E104" s="64" t="str">
        <f t="shared" si="5"/>
        <v>900114919</v>
      </c>
      <c r="F104" s="2">
        <v>900115498</v>
      </c>
      <c r="G104" s="1" t="s">
        <v>191</v>
      </c>
      <c r="H104" s="61"/>
      <c r="I104" s="61"/>
      <c r="J104" s="61"/>
      <c r="K104" s="73"/>
    </row>
    <row r="105" spans="1:11" x14ac:dyDescent="0.2">
      <c r="A105" s="120">
        <v>4920</v>
      </c>
      <c r="B105" s="1" t="s">
        <v>205</v>
      </c>
      <c r="C105" s="1" t="str">
        <f t="shared" si="6"/>
        <v>KGM Staffel</v>
      </c>
      <c r="D105" s="64" t="str">
        <f t="shared" si="4"/>
        <v>4920</v>
      </c>
      <c r="E105" s="64" t="str">
        <f t="shared" si="5"/>
        <v>900114920</v>
      </c>
      <c r="F105" s="2">
        <v>900115498</v>
      </c>
      <c r="G105" s="1" t="s">
        <v>191</v>
      </c>
      <c r="H105" s="55"/>
      <c r="I105" s="55"/>
      <c r="J105" s="55"/>
      <c r="K105" s="73"/>
    </row>
    <row r="106" spans="1:11" x14ac:dyDescent="0.2">
      <c r="A106" s="120">
        <v>4921</v>
      </c>
      <c r="B106" s="1" t="s">
        <v>206</v>
      </c>
      <c r="C106" s="1" t="str">
        <f t="shared" si="6"/>
        <v>KGM Steeden</v>
      </c>
      <c r="D106" s="64" t="str">
        <f t="shared" si="4"/>
        <v>4921</v>
      </c>
      <c r="E106" s="64" t="str">
        <f t="shared" si="5"/>
        <v>900114921</v>
      </c>
      <c r="F106" s="2">
        <v>900115498</v>
      </c>
      <c r="G106" s="1" t="s">
        <v>191</v>
      </c>
      <c r="H106" s="55"/>
      <c r="I106" s="55"/>
      <c r="J106" s="55"/>
      <c r="K106" s="73"/>
    </row>
    <row r="107" spans="1:11" x14ac:dyDescent="0.2">
      <c r="A107" s="120">
        <v>4922</v>
      </c>
      <c r="B107" s="1" t="s">
        <v>207</v>
      </c>
      <c r="C107" s="1" t="str">
        <f t="shared" si="6"/>
        <v>KGM Weyer</v>
      </c>
      <c r="D107" s="64" t="str">
        <f t="shared" si="4"/>
        <v>4922</v>
      </c>
      <c r="E107" s="64" t="str">
        <f t="shared" si="5"/>
        <v>900114922</v>
      </c>
      <c r="F107" s="2">
        <v>900115498</v>
      </c>
      <c r="G107" s="1" t="s">
        <v>191</v>
      </c>
      <c r="H107" s="55"/>
      <c r="I107" s="55"/>
      <c r="J107" s="55"/>
      <c r="K107" s="73"/>
    </row>
    <row r="108" spans="1:11" x14ac:dyDescent="0.2">
      <c r="A108" s="120">
        <v>4923</v>
      </c>
      <c r="B108" s="1" t="s">
        <v>208</v>
      </c>
      <c r="C108" s="1" t="str">
        <f t="shared" si="6"/>
        <v>KGM Wolfenhausen</v>
      </c>
      <c r="D108" s="64" t="str">
        <f t="shared" si="4"/>
        <v>4923</v>
      </c>
      <c r="E108" s="64" t="str">
        <f t="shared" si="5"/>
        <v>900114923</v>
      </c>
      <c r="F108" s="2">
        <v>900115498</v>
      </c>
      <c r="G108" s="1" t="s">
        <v>191</v>
      </c>
      <c r="H108" s="61"/>
      <c r="I108" s="61"/>
      <c r="J108" s="61"/>
      <c r="K108" s="73"/>
    </row>
    <row r="109" spans="1:11" x14ac:dyDescent="0.2">
      <c r="A109" s="120">
        <v>5402</v>
      </c>
      <c r="B109" s="1" t="s">
        <v>209</v>
      </c>
      <c r="C109" s="1" t="str">
        <f t="shared" si="6"/>
        <v>KGM Allendorf</v>
      </c>
      <c r="D109" s="64" t="str">
        <f t="shared" si="4"/>
        <v>5402</v>
      </c>
      <c r="E109" s="64" t="str">
        <f t="shared" si="5"/>
        <v>900115402</v>
      </c>
      <c r="F109" s="2" t="s">
        <v>210</v>
      </c>
      <c r="G109" s="1" t="s">
        <v>191</v>
      </c>
      <c r="H109" s="61"/>
      <c r="I109" s="61"/>
      <c r="J109" s="61"/>
      <c r="K109" s="73"/>
    </row>
    <row r="110" spans="1:11" x14ac:dyDescent="0.2">
      <c r="A110" s="120">
        <v>5403</v>
      </c>
      <c r="B110" s="1" t="s">
        <v>211</v>
      </c>
      <c r="C110" s="1" t="str">
        <f t="shared" si="6"/>
        <v>KGM Altenkirchen</v>
      </c>
      <c r="D110" s="64" t="str">
        <f t="shared" si="4"/>
        <v>5403</v>
      </c>
      <c r="E110" s="64" t="str">
        <f t="shared" si="5"/>
        <v>900115403</v>
      </c>
      <c r="F110" s="2" t="s">
        <v>210</v>
      </c>
      <c r="G110" s="1" t="s">
        <v>191</v>
      </c>
      <c r="H110" s="61"/>
      <c r="I110" s="61"/>
      <c r="J110" s="61"/>
      <c r="K110" s="73"/>
    </row>
    <row r="111" spans="1:11" x14ac:dyDescent="0.2">
      <c r="A111" s="120">
        <v>5405</v>
      </c>
      <c r="B111" s="1" t="s">
        <v>212</v>
      </c>
      <c r="C111" s="1" t="str">
        <f t="shared" si="6"/>
        <v>KGM Drommershausen</v>
      </c>
      <c r="D111" s="64" t="str">
        <f t="shared" si="4"/>
        <v>5405</v>
      </c>
      <c r="E111" s="64" t="str">
        <f t="shared" si="5"/>
        <v>900115405</v>
      </c>
      <c r="F111" s="2" t="s">
        <v>210</v>
      </c>
      <c r="G111" s="1" t="s">
        <v>191</v>
      </c>
      <c r="H111" s="61"/>
      <c r="I111" s="61"/>
      <c r="J111" s="61"/>
      <c r="K111" s="73"/>
    </row>
    <row r="112" spans="1:11" x14ac:dyDescent="0.2">
      <c r="A112" s="120">
        <v>5406</v>
      </c>
      <c r="B112" s="121" t="s">
        <v>213</v>
      </c>
      <c r="C112" s="121" t="str">
        <f t="shared" si="6"/>
        <v>KGM Essershausen-Edelsberg</v>
      </c>
      <c r="D112" s="64" t="str">
        <f t="shared" si="4"/>
        <v>5406</v>
      </c>
      <c r="E112" s="64" t="str">
        <f t="shared" si="5"/>
        <v>900115406</v>
      </c>
      <c r="F112" s="64" t="s">
        <v>210</v>
      </c>
      <c r="G112" s="121" t="s">
        <v>191</v>
      </c>
      <c r="H112" s="61"/>
      <c r="I112" s="61"/>
      <c r="J112" s="61"/>
      <c r="K112" s="73"/>
    </row>
    <row r="113" spans="1:11" x14ac:dyDescent="0.2">
      <c r="A113" s="120">
        <v>5410</v>
      </c>
      <c r="B113" s="1" t="s">
        <v>214</v>
      </c>
      <c r="C113" s="1" t="str">
        <f t="shared" si="6"/>
        <v>KGM Auferstehungsgemeinde Gräveneck und Weinbach</v>
      </c>
      <c r="D113" s="64" t="str">
        <f t="shared" si="4"/>
        <v>5410</v>
      </c>
      <c r="E113" s="64" t="str">
        <f t="shared" si="5"/>
        <v>900115410</v>
      </c>
      <c r="F113" s="2" t="s">
        <v>210</v>
      </c>
      <c r="G113" s="1" t="s">
        <v>191</v>
      </c>
      <c r="H113" s="61"/>
      <c r="I113" s="61"/>
      <c r="J113" s="61"/>
      <c r="K113" s="73"/>
    </row>
    <row r="114" spans="1:11" x14ac:dyDescent="0.2">
      <c r="A114" s="120">
        <v>5412</v>
      </c>
      <c r="B114" s="121" t="s">
        <v>215</v>
      </c>
      <c r="C114" s="1" t="str">
        <f t="shared" si="6"/>
        <v>KGM Kubach-Hirschhausen</v>
      </c>
      <c r="D114" s="64" t="str">
        <f t="shared" si="4"/>
        <v>5412</v>
      </c>
      <c r="E114" s="64" t="str">
        <f t="shared" si="5"/>
        <v>900115412</v>
      </c>
      <c r="F114" s="2" t="s">
        <v>210</v>
      </c>
      <c r="G114" s="1" t="s">
        <v>191</v>
      </c>
      <c r="H114" s="61"/>
      <c r="I114" s="61"/>
      <c r="J114" s="61"/>
      <c r="K114" s="73"/>
    </row>
    <row r="115" spans="1:11" x14ac:dyDescent="0.2">
      <c r="A115" s="120">
        <v>5413</v>
      </c>
      <c r="B115" s="1" t="s">
        <v>216</v>
      </c>
      <c r="C115" s="1" t="str">
        <f t="shared" si="6"/>
        <v>KGM Langenbach</v>
      </c>
      <c r="D115" s="64" t="str">
        <f t="shared" si="4"/>
        <v>5413</v>
      </c>
      <c r="E115" s="64" t="str">
        <f t="shared" si="5"/>
        <v>900115413</v>
      </c>
      <c r="F115" s="2" t="s">
        <v>210</v>
      </c>
      <c r="G115" s="1" t="s">
        <v>191</v>
      </c>
      <c r="H115" s="61"/>
      <c r="I115" s="61"/>
      <c r="J115" s="61"/>
      <c r="K115" s="73"/>
    </row>
    <row r="116" spans="1:11" x14ac:dyDescent="0.2">
      <c r="A116" s="120">
        <v>5414</v>
      </c>
      <c r="B116" s="1" t="s">
        <v>217</v>
      </c>
      <c r="C116" s="1" t="str">
        <f t="shared" si="6"/>
        <v>KGM Löhnberg</v>
      </c>
      <c r="D116" s="64" t="str">
        <f t="shared" si="4"/>
        <v>5414</v>
      </c>
      <c r="E116" s="64" t="str">
        <f t="shared" si="5"/>
        <v>900115414</v>
      </c>
      <c r="F116" s="2" t="s">
        <v>210</v>
      </c>
      <c r="G116" s="1" t="s">
        <v>191</v>
      </c>
      <c r="H116" s="61"/>
      <c r="I116" s="61"/>
      <c r="J116" s="61"/>
      <c r="K116" s="73"/>
    </row>
    <row r="117" spans="1:11" x14ac:dyDescent="0.2">
      <c r="A117" s="120">
        <v>5415</v>
      </c>
      <c r="B117" s="1" t="s">
        <v>218</v>
      </c>
      <c r="C117" s="1" t="str">
        <f t="shared" si="6"/>
        <v>KGM Merenberg</v>
      </c>
      <c r="D117" s="64" t="str">
        <f t="shared" si="4"/>
        <v>5415</v>
      </c>
      <c r="E117" s="64" t="str">
        <f t="shared" si="5"/>
        <v>900115415</v>
      </c>
      <c r="F117" s="2" t="s">
        <v>210</v>
      </c>
      <c r="G117" s="1" t="s">
        <v>191</v>
      </c>
      <c r="H117" s="61"/>
      <c r="I117" s="61"/>
      <c r="J117" s="61"/>
      <c r="K117" s="73"/>
    </row>
    <row r="118" spans="1:11" x14ac:dyDescent="0.2">
      <c r="A118" s="120">
        <v>5416</v>
      </c>
      <c r="B118" s="1" t="s">
        <v>219</v>
      </c>
      <c r="C118" s="1" t="str">
        <f t="shared" si="6"/>
        <v>KGM Niedershausen</v>
      </c>
      <c r="D118" s="64" t="str">
        <f t="shared" si="4"/>
        <v>5416</v>
      </c>
      <c r="E118" s="64" t="str">
        <f t="shared" si="5"/>
        <v>900115416</v>
      </c>
      <c r="F118" s="2" t="s">
        <v>210</v>
      </c>
      <c r="G118" s="1" t="s">
        <v>191</v>
      </c>
      <c r="H118" s="61"/>
      <c r="I118" s="61"/>
      <c r="J118" s="61"/>
      <c r="K118" s="73"/>
    </row>
    <row r="119" spans="1:11" x14ac:dyDescent="0.2">
      <c r="A119" s="120">
        <v>5417</v>
      </c>
      <c r="B119" s="1" t="s">
        <v>220</v>
      </c>
      <c r="C119" s="1" t="str">
        <f t="shared" si="6"/>
        <v>KGM Obershausen</v>
      </c>
      <c r="D119" s="64" t="str">
        <f t="shared" si="4"/>
        <v>5417</v>
      </c>
      <c r="E119" s="64" t="str">
        <f t="shared" si="5"/>
        <v>900115417</v>
      </c>
      <c r="F119" s="2" t="s">
        <v>210</v>
      </c>
      <c r="G119" s="1" t="s">
        <v>191</v>
      </c>
      <c r="H119" s="61"/>
      <c r="I119" s="61"/>
      <c r="J119" s="61"/>
      <c r="K119" s="73"/>
    </row>
    <row r="120" spans="1:11" x14ac:dyDescent="0.2">
      <c r="A120" s="120">
        <v>5418</v>
      </c>
      <c r="B120" s="1" t="s">
        <v>221</v>
      </c>
      <c r="C120" s="1" t="str">
        <f t="shared" si="6"/>
        <v>KGM Philippstein</v>
      </c>
      <c r="D120" s="64" t="str">
        <f t="shared" si="4"/>
        <v>5418</v>
      </c>
      <c r="E120" s="64" t="str">
        <f t="shared" si="5"/>
        <v>900115418</v>
      </c>
      <c r="F120" s="2" t="s">
        <v>210</v>
      </c>
      <c r="G120" s="1" t="s">
        <v>191</v>
      </c>
      <c r="H120" s="61"/>
      <c r="I120" s="61"/>
      <c r="J120" s="61"/>
      <c r="K120" s="73"/>
    </row>
    <row r="121" spans="1:11" x14ac:dyDescent="0.2">
      <c r="A121" s="120">
        <v>5419</v>
      </c>
      <c r="B121" s="1" t="s">
        <v>222</v>
      </c>
      <c r="C121" s="1" t="str">
        <f t="shared" si="6"/>
        <v>KGM Selters</v>
      </c>
      <c r="D121" s="64" t="str">
        <f t="shared" si="4"/>
        <v>5419</v>
      </c>
      <c r="E121" s="64" t="str">
        <f t="shared" si="5"/>
        <v>900115419</v>
      </c>
      <c r="F121" s="2" t="s">
        <v>210</v>
      </c>
      <c r="G121" s="1" t="s">
        <v>191</v>
      </c>
      <c r="H121" s="61"/>
      <c r="I121" s="61"/>
      <c r="J121" s="61"/>
      <c r="K121" s="73"/>
    </row>
    <row r="122" spans="1:11" x14ac:dyDescent="0.2">
      <c r="A122" s="120">
        <v>5420</v>
      </c>
      <c r="B122" s="1" t="s">
        <v>223</v>
      </c>
      <c r="C122" s="1" t="str">
        <f t="shared" si="6"/>
        <v>KGM Weilburg</v>
      </c>
      <c r="D122" s="64" t="str">
        <f t="shared" si="4"/>
        <v>5420</v>
      </c>
      <c r="E122" s="64" t="str">
        <f t="shared" si="5"/>
        <v>900115420</v>
      </c>
      <c r="F122" s="2" t="s">
        <v>210</v>
      </c>
      <c r="G122" s="1" t="s">
        <v>191</v>
      </c>
      <c r="H122" s="61"/>
      <c r="I122" s="61"/>
      <c r="J122" s="61"/>
      <c r="K122" s="73"/>
    </row>
    <row r="123" spans="1:11" x14ac:dyDescent="0.2">
      <c r="A123" s="120">
        <v>5421</v>
      </c>
      <c r="B123" s="1" t="s">
        <v>224</v>
      </c>
      <c r="C123" s="1" t="str">
        <f t="shared" si="6"/>
        <v>KGM Weilmünster I</v>
      </c>
      <c r="D123" s="64" t="str">
        <f t="shared" si="4"/>
        <v>5421</v>
      </c>
      <c r="E123" s="64" t="str">
        <f t="shared" si="5"/>
        <v>900115421</v>
      </c>
      <c r="F123" s="2" t="s">
        <v>210</v>
      </c>
      <c r="G123" s="1" t="s">
        <v>191</v>
      </c>
      <c r="H123" s="61"/>
      <c r="I123" s="61"/>
      <c r="J123" s="61"/>
      <c r="K123" s="73"/>
    </row>
    <row r="124" spans="1:11" x14ac:dyDescent="0.2">
      <c r="A124" s="120">
        <v>5423</v>
      </c>
      <c r="B124" s="1" t="s">
        <v>225</v>
      </c>
      <c r="C124" s="1" t="str">
        <f t="shared" si="6"/>
        <v>KGM Weilmünster II</v>
      </c>
      <c r="D124" s="64" t="str">
        <f t="shared" si="4"/>
        <v>5423</v>
      </c>
      <c r="E124" s="64" t="str">
        <f t="shared" si="5"/>
        <v>900115423</v>
      </c>
      <c r="F124" s="2" t="s">
        <v>210</v>
      </c>
      <c r="G124" s="1" t="s">
        <v>191</v>
      </c>
      <c r="H124" s="61"/>
      <c r="I124" s="61"/>
      <c r="J124" s="61"/>
      <c r="K124" s="73"/>
    </row>
    <row r="125" spans="1:11" x14ac:dyDescent="0.2">
      <c r="A125" s="120">
        <v>5425</v>
      </c>
      <c r="B125" s="1" t="s">
        <v>226</v>
      </c>
      <c r="C125" s="1" t="str">
        <f t="shared" si="6"/>
        <v>KGM Waldsolms-Brandoberndorf</v>
      </c>
      <c r="D125" s="64" t="str">
        <f t="shared" si="4"/>
        <v>5425</v>
      </c>
      <c r="E125" s="64" t="str">
        <f t="shared" si="5"/>
        <v>900115425</v>
      </c>
      <c r="F125" s="2" t="s">
        <v>210</v>
      </c>
      <c r="G125" s="1" t="s">
        <v>191</v>
      </c>
      <c r="H125" s="61"/>
      <c r="I125" s="61"/>
      <c r="J125" s="61"/>
      <c r="K125" s="73"/>
    </row>
    <row r="126" spans="1:11" x14ac:dyDescent="0.2">
      <c r="A126" s="120">
        <v>5426</v>
      </c>
      <c r="B126" s="1" t="s">
        <v>227</v>
      </c>
      <c r="C126" s="1" t="str">
        <f t="shared" si="6"/>
        <v>KGM Waldsolms-Weiperfelden</v>
      </c>
      <c r="D126" s="64" t="str">
        <f t="shared" si="4"/>
        <v>5426</v>
      </c>
      <c r="E126" s="64" t="str">
        <f t="shared" si="5"/>
        <v>900115426</v>
      </c>
      <c r="F126" s="2" t="s">
        <v>210</v>
      </c>
      <c r="G126" s="1" t="s">
        <v>191</v>
      </c>
      <c r="H126" s="61"/>
      <c r="I126" s="61"/>
      <c r="J126" s="61"/>
      <c r="K126" s="73"/>
    </row>
    <row r="127" spans="1:11" x14ac:dyDescent="0.2">
      <c r="A127" s="120">
        <v>5480</v>
      </c>
      <c r="B127" s="1" t="s">
        <v>228</v>
      </c>
      <c r="C127" s="1" t="str">
        <f t="shared" si="6"/>
        <v>Gesamtkirchengemeinde Heringen, Nauheim und Neesbach</v>
      </c>
      <c r="D127" s="64" t="str">
        <f t="shared" si="4"/>
        <v>5480</v>
      </c>
      <c r="E127" s="64" t="str">
        <f t="shared" si="5"/>
        <v>900115480</v>
      </c>
      <c r="F127" s="2">
        <v>900115498</v>
      </c>
      <c r="G127" s="1" t="s">
        <v>191</v>
      </c>
      <c r="H127" s="61"/>
      <c r="I127" s="61"/>
      <c r="J127" s="61"/>
      <c r="K127" s="73"/>
    </row>
    <row r="128" spans="1:11" x14ac:dyDescent="0.2">
      <c r="A128" s="120">
        <v>5498</v>
      </c>
      <c r="B128" s="121" t="s">
        <v>191</v>
      </c>
      <c r="C128" s="121" t="str">
        <f t="shared" si="6"/>
        <v>Dekanat an der Lahn</v>
      </c>
      <c r="D128" s="64" t="str">
        <f t="shared" si="4"/>
        <v>5498</v>
      </c>
      <c r="E128" s="64" t="str">
        <f t="shared" si="5"/>
        <v>900115498</v>
      </c>
      <c r="F128" s="64" t="s">
        <v>210</v>
      </c>
      <c r="G128" s="121" t="s">
        <v>191</v>
      </c>
      <c r="H128" s="61"/>
      <c r="I128" s="61"/>
      <c r="J128" s="61"/>
      <c r="K128" s="73"/>
    </row>
    <row r="129" spans="1:11" x14ac:dyDescent="0.2">
      <c r="A129" s="120">
        <v>9902</v>
      </c>
      <c r="B129" s="1" t="s">
        <v>229</v>
      </c>
      <c r="C129" s="1" t="str">
        <f t="shared" si="6"/>
        <v>KGM Battenfeld Stiftung</v>
      </c>
      <c r="D129" s="64" t="str">
        <f t="shared" si="4"/>
        <v>9902</v>
      </c>
      <c r="E129" s="64" t="str">
        <f t="shared" si="5"/>
        <v>900119902</v>
      </c>
      <c r="F129" s="2" t="s">
        <v>100</v>
      </c>
      <c r="G129" s="1" t="s">
        <v>101</v>
      </c>
      <c r="H129" s="61"/>
      <c r="I129" s="61"/>
      <c r="J129" s="61"/>
      <c r="K129" s="73"/>
    </row>
    <row r="130" spans="1:11" x14ac:dyDescent="0.2">
      <c r="A130" s="120">
        <v>9903</v>
      </c>
      <c r="B130" s="1" t="s">
        <v>230</v>
      </c>
      <c r="C130" s="1" t="str">
        <f t="shared" si="6"/>
        <v>KGM Bottenhorn Stiftung</v>
      </c>
      <c r="D130" s="64" t="str">
        <f t="shared" ref="D130:D193" si="7">IF(LEN($A130)&lt;=4,LEFT(TEXT($A130,"0000"),4),LEFT(TEXT($A130,"000000"),4))</f>
        <v>9903</v>
      </c>
      <c r="E130" s="64" t="str">
        <f t="shared" ref="E130:E193" si="8">$M$1&amp;$D130</f>
        <v>900119903</v>
      </c>
      <c r="F130" s="2" t="s">
        <v>100</v>
      </c>
      <c r="G130" s="1" t="s">
        <v>101</v>
      </c>
      <c r="H130" s="61"/>
      <c r="I130" s="61"/>
      <c r="J130" s="61"/>
      <c r="K130" s="73"/>
    </row>
    <row r="131" spans="1:11" x14ac:dyDescent="0.2">
      <c r="A131" s="120">
        <v>9904</v>
      </c>
      <c r="B131" s="1" t="s">
        <v>231</v>
      </c>
      <c r="C131" s="1" t="str">
        <f t="shared" si="6"/>
        <v>KGM Naunheim Stiftung</v>
      </c>
      <c r="D131" s="64" t="str">
        <f t="shared" si="7"/>
        <v>9904</v>
      </c>
      <c r="E131" s="64" t="str">
        <f t="shared" si="8"/>
        <v>900119904</v>
      </c>
      <c r="F131" s="2" t="s">
        <v>100</v>
      </c>
      <c r="G131" s="1" t="s">
        <v>101</v>
      </c>
      <c r="H131" s="61"/>
      <c r="I131" s="61"/>
      <c r="J131" s="61"/>
      <c r="K131" s="73"/>
    </row>
    <row r="132" spans="1:11" x14ac:dyDescent="0.2">
      <c r="A132" s="120">
        <v>9905</v>
      </c>
      <c r="B132" s="1" t="s">
        <v>232</v>
      </c>
      <c r="C132" s="1" t="str">
        <f t="shared" si="6"/>
        <v>KGM Obereisenhausen Stiftung</v>
      </c>
      <c r="D132" s="64" t="str">
        <f t="shared" si="7"/>
        <v>9905</v>
      </c>
      <c r="E132" s="64" t="str">
        <f t="shared" si="8"/>
        <v>900119905</v>
      </c>
      <c r="F132" s="2" t="s">
        <v>100</v>
      </c>
      <c r="G132" s="1" t="s">
        <v>101</v>
      </c>
      <c r="H132" s="61"/>
      <c r="I132" s="61"/>
      <c r="J132" s="61"/>
      <c r="K132" s="73"/>
    </row>
    <row r="133" spans="1:11" x14ac:dyDescent="0.2">
      <c r="A133" s="120">
        <v>9906</v>
      </c>
      <c r="B133" s="1" t="s">
        <v>233</v>
      </c>
      <c r="C133" s="1" t="str">
        <f t="shared" si="6"/>
        <v>KGM Weidenhausen Stiftung</v>
      </c>
      <c r="D133" s="64" t="str">
        <f t="shared" si="7"/>
        <v>9906</v>
      </c>
      <c r="E133" s="64" t="str">
        <f t="shared" si="8"/>
        <v>900119906</v>
      </c>
      <c r="F133" s="2" t="s">
        <v>100</v>
      </c>
      <c r="G133" s="1" t="s">
        <v>101</v>
      </c>
      <c r="H133" s="61"/>
      <c r="I133" s="61"/>
      <c r="J133" s="61"/>
      <c r="K133" s="73"/>
    </row>
    <row r="134" spans="1:11" x14ac:dyDescent="0.2">
      <c r="A134" s="120">
        <v>9907</v>
      </c>
      <c r="B134" s="1" t="s">
        <v>234</v>
      </c>
      <c r="C134" s="1" t="str">
        <f t="shared" si="6"/>
        <v>KGM Eibach Stiftung</v>
      </c>
      <c r="D134" s="64" t="str">
        <f t="shared" si="7"/>
        <v>9907</v>
      </c>
      <c r="E134" s="64" t="str">
        <f t="shared" si="8"/>
        <v>900119907</v>
      </c>
      <c r="F134" s="2" t="s">
        <v>145</v>
      </c>
      <c r="G134" s="1" t="s">
        <v>146</v>
      </c>
      <c r="H134" s="61"/>
      <c r="I134" s="61"/>
      <c r="J134" s="61"/>
      <c r="K134" s="73"/>
    </row>
    <row r="135" spans="1:11" x14ac:dyDescent="0.2">
      <c r="A135" s="120">
        <v>9908</v>
      </c>
      <c r="B135" s="1" t="s">
        <v>235</v>
      </c>
      <c r="C135" s="1" t="str">
        <f t="shared" si="6"/>
        <v>KGM Haiger Stiftung</v>
      </c>
      <c r="D135" s="64" t="str">
        <f t="shared" si="7"/>
        <v>9908</v>
      </c>
      <c r="E135" s="64" t="str">
        <f t="shared" si="8"/>
        <v>900119908</v>
      </c>
      <c r="F135" s="2" t="s">
        <v>145</v>
      </c>
      <c r="G135" s="1" t="s">
        <v>146</v>
      </c>
      <c r="H135" s="61"/>
      <c r="I135" s="61"/>
      <c r="J135" s="61"/>
      <c r="K135" s="73"/>
    </row>
    <row r="136" spans="1:11" x14ac:dyDescent="0.2">
      <c r="A136" s="120">
        <v>9909</v>
      </c>
      <c r="B136" s="1" t="s">
        <v>236</v>
      </c>
      <c r="C136" s="1" t="str">
        <f t="shared" si="6"/>
        <v>Dekanat an der Dill Stiftung</v>
      </c>
      <c r="D136" s="64" t="str">
        <f t="shared" si="7"/>
        <v>9909</v>
      </c>
      <c r="E136" s="64" t="str">
        <f t="shared" si="8"/>
        <v>900119909</v>
      </c>
      <c r="F136" s="2" t="s">
        <v>145</v>
      </c>
      <c r="G136" s="1" t="s">
        <v>146</v>
      </c>
      <c r="H136" s="61"/>
      <c r="I136" s="61"/>
      <c r="J136" s="61"/>
      <c r="K136" s="73"/>
    </row>
    <row r="137" spans="1:11" x14ac:dyDescent="0.2">
      <c r="A137" s="120">
        <v>9910</v>
      </c>
      <c r="B137" s="1" t="s">
        <v>237</v>
      </c>
      <c r="C137" s="1" t="str">
        <f t="shared" si="6"/>
        <v>KGM Herborn Stiftung</v>
      </c>
      <c r="D137" s="64" t="str">
        <f t="shared" si="7"/>
        <v>9910</v>
      </c>
      <c r="E137" s="64" t="str">
        <f t="shared" si="8"/>
        <v>900119910</v>
      </c>
      <c r="F137" s="2" t="s">
        <v>145</v>
      </c>
      <c r="G137" s="1" t="s">
        <v>146</v>
      </c>
      <c r="H137" s="61"/>
      <c r="I137" s="61"/>
      <c r="J137" s="61"/>
      <c r="K137" s="73"/>
    </row>
    <row r="138" spans="1:11" x14ac:dyDescent="0.2">
      <c r="A138" s="120">
        <v>9911</v>
      </c>
      <c r="B138" s="1" t="s">
        <v>238</v>
      </c>
      <c r="C138" s="1" t="s">
        <v>238</v>
      </c>
      <c r="D138" s="64" t="str">
        <f t="shared" si="7"/>
        <v>9911</v>
      </c>
      <c r="E138" s="64" t="str">
        <f t="shared" si="8"/>
        <v>900119911</v>
      </c>
      <c r="F138" s="2" t="s">
        <v>145</v>
      </c>
      <c r="G138" s="1" t="s">
        <v>146</v>
      </c>
      <c r="H138" s="61"/>
      <c r="I138" s="61"/>
      <c r="J138" s="61"/>
      <c r="K138" s="73"/>
    </row>
    <row r="139" spans="1:11" x14ac:dyDescent="0.2">
      <c r="A139" s="120">
        <v>9912</v>
      </c>
      <c r="B139" s="1" t="s">
        <v>239</v>
      </c>
      <c r="C139" s="1" t="str">
        <f t="shared" si="6"/>
        <v>KGM Laubuseschbach Stiftung</v>
      </c>
      <c r="D139" s="64" t="str">
        <f t="shared" si="7"/>
        <v>9912</v>
      </c>
      <c r="E139" s="64" t="str">
        <f t="shared" si="8"/>
        <v>900119912</v>
      </c>
      <c r="F139" s="2">
        <v>900115498</v>
      </c>
      <c r="G139" s="1" t="s">
        <v>191</v>
      </c>
      <c r="H139" s="61"/>
      <c r="I139" s="61"/>
      <c r="J139" s="61"/>
      <c r="K139" s="73"/>
    </row>
    <row r="140" spans="1:11" x14ac:dyDescent="0.2">
      <c r="A140" s="120">
        <v>9913</v>
      </c>
      <c r="B140" s="1" t="s">
        <v>240</v>
      </c>
      <c r="C140" s="1" t="str">
        <f t="shared" si="6"/>
        <v>KGM Limburg a.d.Lahn Stiftung</v>
      </c>
      <c r="D140" s="64" t="str">
        <f t="shared" si="7"/>
        <v>9913</v>
      </c>
      <c r="E140" s="64" t="str">
        <f t="shared" si="8"/>
        <v>900119913</v>
      </c>
      <c r="F140" s="2">
        <v>900115498</v>
      </c>
      <c r="G140" s="1" t="s">
        <v>191</v>
      </c>
      <c r="H140" s="61"/>
      <c r="I140" s="61"/>
      <c r="J140" s="61"/>
      <c r="K140" s="73"/>
    </row>
    <row r="141" spans="1:11" x14ac:dyDescent="0.2">
      <c r="A141" s="120">
        <v>9914</v>
      </c>
      <c r="B141" s="1" t="s">
        <v>241</v>
      </c>
      <c r="C141" s="1" t="str">
        <f t="shared" si="6"/>
        <v>KGM Essersh.-Bermbach Stiftung</v>
      </c>
      <c r="D141" s="64" t="str">
        <f t="shared" si="7"/>
        <v>9914</v>
      </c>
      <c r="E141" s="64" t="str">
        <f t="shared" si="8"/>
        <v>900119914</v>
      </c>
      <c r="F141" s="2" t="s">
        <v>210</v>
      </c>
      <c r="G141" s="1" t="s">
        <v>191</v>
      </c>
      <c r="H141" s="61"/>
      <c r="I141" s="61"/>
      <c r="J141" s="61"/>
      <c r="K141" s="73"/>
    </row>
    <row r="142" spans="1:11" x14ac:dyDescent="0.2">
      <c r="A142" s="120">
        <v>9915</v>
      </c>
      <c r="B142" s="1" t="s">
        <v>242</v>
      </c>
      <c r="C142" s="1" t="str">
        <f t="shared" si="6"/>
        <v>KGM Niedershausen Stiftung</v>
      </c>
      <c r="D142" s="64" t="str">
        <f t="shared" si="7"/>
        <v>9915</v>
      </c>
      <c r="E142" s="64" t="str">
        <f t="shared" si="8"/>
        <v>900119915</v>
      </c>
      <c r="F142" s="2" t="s">
        <v>210</v>
      </c>
      <c r="G142" s="1" t="s">
        <v>191</v>
      </c>
      <c r="H142" s="61"/>
      <c r="I142" s="61"/>
      <c r="J142" s="61"/>
      <c r="K142" s="73"/>
    </row>
    <row r="143" spans="1:11" x14ac:dyDescent="0.2">
      <c r="A143" s="120">
        <v>9916</v>
      </c>
      <c r="B143" s="1" t="s">
        <v>243</v>
      </c>
      <c r="C143" s="1" t="str">
        <f>B143</f>
        <v>Stiftung evangelisch in Weilburg</v>
      </c>
      <c r="D143" s="64" t="str">
        <f t="shared" si="7"/>
        <v>9916</v>
      </c>
      <c r="E143" s="64" t="str">
        <f t="shared" si="8"/>
        <v>900119916</v>
      </c>
      <c r="F143" s="2">
        <v>900115498</v>
      </c>
      <c r="G143" s="1" t="s">
        <v>191</v>
      </c>
      <c r="H143" s="61"/>
      <c r="I143" s="61"/>
      <c r="J143" s="61"/>
      <c r="K143" s="73"/>
    </row>
    <row r="144" spans="1:11" x14ac:dyDescent="0.2">
      <c r="A144" s="122">
        <v>80401</v>
      </c>
      <c r="B144" s="121" t="s">
        <v>244</v>
      </c>
      <c r="C144" s="121" t="str">
        <f t="shared" ref="C144:C207" si="9">MID(B144,5,100)</f>
        <v>Kita Battenfeld</v>
      </c>
      <c r="D144" s="64" t="str">
        <f t="shared" si="7"/>
        <v>0804</v>
      </c>
      <c r="E144" s="64" t="str">
        <f t="shared" si="8"/>
        <v>900110804</v>
      </c>
      <c r="F144" s="64" t="s">
        <v>100</v>
      </c>
      <c r="G144" s="121" t="s">
        <v>101</v>
      </c>
      <c r="H144" s="61"/>
      <c r="I144" s="61"/>
      <c r="J144" s="61"/>
      <c r="K144" s="73"/>
    </row>
    <row r="145" spans="1:11" x14ac:dyDescent="0.2">
      <c r="A145" s="122">
        <v>80402</v>
      </c>
      <c r="B145" s="121" t="s">
        <v>245</v>
      </c>
      <c r="C145" s="121" t="str">
        <f t="shared" si="9"/>
        <v>Kita Rennertehausen</v>
      </c>
      <c r="D145" s="64" t="str">
        <f t="shared" si="7"/>
        <v>0804</v>
      </c>
      <c r="E145" s="64" t="str">
        <f t="shared" si="8"/>
        <v>900110804</v>
      </c>
      <c r="F145" s="64" t="s">
        <v>100</v>
      </c>
      <c r="G145" s="121" t="s">
        <v>101</v>
      </c>
      <c r="H145" s="61"/>
      <c r="I145" s="61"/>
      <c r="J145" s="61"/>
      <c r="K145" s="73"/>
    </row>
    <row r="146" spans="1:11" x14ac:dyDescent="0.2">
      <c r="A146" s="122">
        <v>80403</v>
      </c>
      <c r="B146" s="121" t="s">
        <v>246</v>
      </c>
      <c r="C146" s="121" t="str">
        <f t="shared" si="9"/>
        <v>Kita Allendorf/Eder</v>
      </c>
      <c r="D146" s="64" t="str">
        <f t="shared" si="7"/>
        <v>0804</v>
      </c>
      <c r="E146" s="64" t="str">
        <f t="shared" si="8"/>
        <v>900110804</v>
      </c>
      <c r="F146" s="64" t="s">
        <v>100</v>
      </c>
      <c r="G146" s="121" t="s">
        <v>101</v>
      </c>
      <c r="H146" s="61"/>
      <c r="I146" s="61"/>
      <c r="J146" s="61"/>
      <c r="K146" s="73"/>
    </row>
    <row r="147" spans="1:11" x14ac:dyDescent="0.2">
      <c r="A147" s="122">
        <v>80404</v>
      </c>
      <c r="B147" s="121" t="s">
        <v>247</v>
      </c>
      <c r="C147" s="121" t="str">
        <f t="shared" si="9"/>
        <v>Kita Battenberg</v>
      </c>
      <c r="D147" s="64" t="str">
        <f t="shared" si="7"/>
        <v>0804</v>
      </c>
      <c r="E147" s="64" t="str">
        <f t="shared" si="8"/>
        <v>900110804</v>
      </c>
      <c r="F147" s="64" t="s">
        <v>100</v>
      </c>
      <c r="G147" s="121" t="s">
        <v>101</v>
      </c>
      <c r="H147" s="61"/>
      <c r="I147" s="61"/>
      <c r="J147" s="61"/>
      <c r="K147" s="73"/>
    </row>
    <row r="148" spans="1:11" x14ac:dyDescent="0.2">
      <c r="A148" s="122">
        <v>80405</v>
      </c>
      <c r="B148" s="121" t="s">
        <v>248</v>
      </c>
      <c r="C148" s="121" t="str">
        <f t="shared" si="9"/>
        <v>Kita Dodenau</v>
      </c>
      <c r="D148" s="64" t="str">
        <f t="shared" si="7"/>
        <v>0804</v>
      </c>
      <c r="E148" s="64" t="str">
        <f t="shared" si="8"/>
        <v>900110804</v>
      </c>
      <c r="F148" s="64" t="s">
        <v>100</v>
      </c>
      <c r="G148" s="121" t="s">
        <v>101</v>
      </c>
      <c r="H148" s="61"/>
      <c r="I148" s="61"/>
      <c r="J148" s="61"/>
      <c r="K148" s="73"/>
    </row>
    <row r="149" spans="1:11" x14ac:dyDescent="0.2">
      <c r="A149" s="122">
        <v>80406</v>
      </c>
      <c r="B149" s="121" t="s">
        <v>249</v>
      </c>
      <c r="C149" s="121" t="str">
        <f t="shared" si="9"/>
        <v>Kita Oberasphe</v>
      </c>
      <c r="D149" s="64" t="str">
        <f t="shared" si="7"/>
        <v>0804</v>
      </c>
      <c r="E149" s="64" t="str">
        <f t="shared" si="8"/>
        <v>900110804</v>
      </c>
      <c r="F149" s="64" t="s">
        <v>100</v>
      </c>
      <c r="G149" s="121" t="s">
        <v>101</v>
      </c>
      <c r="H149" s="61"/>
      <c r="I149" s="61"/>
      <c r="J149" s="61"/>
      <c r="K149" s="73"/>
    </row>
    <row r="150" spans="1:11" x14ac:dyDescent="0.2">
      <c r="A150" s="122">
        <v>80407</v>
      </c>
      <c r="B150" s="121" t="s">
        <v>250</v>
      </c>
      <c r="C150" s="121" t="str">
        <f t="shared" si="9"/>
        <v>Kita Laisa</v>
      </c>
      <c r="D150" s="64" t="str">
        <f t="shared" si="7"/>
        <v>0804</v>
      </c>
      <c r="E150" s="64" t="str">
        <f t="shared" si="8"/>
        <v>900110804</v>
      </c>
      <c r="F150" s="64" t="s">
        <v>100</v>
      </c>
      <c r="G150" s="121" t="s">
        <v>101</v>
      </c>
      <c r="H150" s="61"/>
      <c r="I150" s="61"/>
      <c r="J150" s="61"/>
      <c r="K150" s="73"/>
    </row>
    <row r="151" spans="1:11" x14ac:dyDescent="0.2">
      <c r="A151" s="122">
        <v>80408</v>
      </c>
      <c r="B151" s="121" t="s">
        <v>251</v>
      </c>
      <c r="C151" s="121" t="str">
        <f t="shared" si="9"/>
        <v>Kita Bromskirchen</v>
      </c>
      <c r="D151" s="64" t="str">
        <f t="shared" si="7"/>
        <v>0804</v>
      </c>
      <c r="E151" s="64" t="str">
        <f t="shared" si="8"/>
        <v>900110804</v>
      </c>
      <c r="F151" s="64" t="s">
        <v>252</v>
      </c>
      <c r="G151" s="121" t="s">
        <v>101</v>
      </c>
      <c r="H151" s="61"/>
      <c r="I151" s="61"/>
      <c r="J151" s="61"/>
      <c r="K151" s="73"/>
    </row>
    <row r="152" spans="1:11" x14ac:dyDescent="0.2">
      <c r="A152" s="122">
        <v>81901</v>
      </c>
      <c r="B152" s="121" t="s">
        <v>253</v>
      </c>
      <c r="C152" s="121" t="str">
        <f t="shared" si="9"/>
        <v>Kita Oberdieten</v>
      </c>
      <c r="D152" s="64" t="str">
        <f t="shared" si="7"/>
        <v>0819</v>
      </c>
      <c r="E152" s="64" t="str">
        <f t="shared" si="8"/>
        <v>900110819</v>
      </c>
      <c r="F152" s="64" t="s">
        <v>100</v>
      </c>
      <c r="G152" s="121" t="s">
        <v>101</v>
      </c>
      <c r="H152" s="61"/>
      <c r="I152" s="61"/>
      <c r="J152" s="61"/>
      <c r="K152" s="73"/>
    </row>
    <row r="153" spans="1:11" x14ac:dyDescent="0.2">
      <c r="A153" s="122">
        <v>83201</v>
      </c>
      <c r="B153" s="121" t="s">
        <v>254</v>
      </c>
      <c r="C153" s="121" t="str">
        <f t="shared" si="9"/>
        <v>Kita Heidenest</v>
      </c>
      <c r="D153" s="64" t="str">
        <f t="shared" si="7"/>
        <v>0832</v>
      </c>
      <c r="E153" s="64" t="str">
        <f t="shared" si="8"/>
        <v>900110832</v>
      </c>
      <c r="F153" s="64" t="s">
        <v>100</v>
      </c>
      <c r="G153" s="121" t="s">
        <v>101</v>
      </c>
      <c r="H153" s="61"/>
      <c r="I153" s="61"/>
      <c r="J153" s="61"/>
      <c r="K153" s="73"/>
    </row>
    <row r="154" spans="1:11" x14ac:dyDescent="0.2">
      <c r="A154" s="122">
        <v>84901</v>
      </c>
      <c r="B154" s="1" t="s">
        <v>255</v>
      </c>
      <c r="C154" s="1" t="str">
        <f t="shared" si="9"/>
        <v>Kita Niedereisenhausen</v>
      </c>
      <c r="D154" s="64" t="str">
        <f t="shared" si="7"/>
        <v>0849</v>
      </c>
      <c r="E154" s="64" t="str">
        <f t="shared" si="8"/>
        <v>900110849</v>
      </c>
      <c r="F154" s="2" t="s">
        <v>100</v>
      </c>
      <c r="G154" s="1" t="s">
        <v>101</v>
      </c>
      <c r="H154" s="61"/>
      <c r="I154" s="61"/>
      <c r="J154" s="61"/>
      <c r="K154" s="73"/>
    </row>
    <row r="155" spans="1:11" x14ac:dyDescent="0.2">
      <c r="A155" s="122">
        <v>85001</v>
      </c>
      <c r="B155" s="1" t="s">
        <v>256</v>
      </c>
      <c r="C155" s="1" t="str">
        <f t="shared" si="9"/>
        <v>Kita Oberhörlen</v>
      </c>
      <c r="D155" s="64" t="str">
        <f t="shared" si="7"/>
        <v>0850</v>
      </c>
      <c r="E155" s="64" t="str">
        <f t="shared" si="8"/>
        <v>900110850</v>
      </c>
      <c r="F155" s="2" t="s">
        <v>100</v>
      </c>
      <c r="G155" s="1" t="s">
        <v>101</v>
      </c>
      <c r="H155" s="61"/>
      <c r="I155" s="61"/>
      <c r="J155" s="61"/>
      <c r="K155" s="73"/>
    </row>
    <row r="156" spans="1:11" x14ac:dyDescent="0.2">
      <c r="A156" s="122">
        <v>85301</v>
      </c>
      <c r="B156" s="1" t="s">
        <v>257</v>
      </c>
      <c r="C156" s="1" t="str">
        <f t="shared" si="9"/>
        <v>Kita Simmersbach</v>
      </c>
      <c r="D156" s="64" t="str">
        <f t="shared" si="7"/>
        <v>0853</v>
      </c>
      <c r="E156" s="64" t="str">
        <f t="shared" si="8"/>
        <v>900110853</v>
      </c>
      <c r="F156" s="2" t="s">
        <v>100</v>
      </c>
      <c r="G156" s="1" t="s">
        <v>101</v>
      </c>
      <c r="H156" s="61"/>
      <c r="I156" s="61"/>
      <c r="J156" s="61"/>
      <c r="K156" s="73"/>
    </row>
    <row r="157" spans="1:11" x14ac:dyDescent="0.2">
      <c r="A157" s="122">
        <v>89801</v>
      </c>
      <c r="B157" s="1" t="s">
        <v>258</v>
      </c>
      <c r="C157" s="1" t="str">
        <f t="shared" si="9"/>
        <v>Kita Kinder- u.Fam.Haus Maia</v>
      </c>
      <c r="D157" s="64" t="str">
        <f t="shared" si="7"/>
        <v>0898</v>
      </c>
      <c r="E157" s="64" t="str">
        <f t="shared" si="8"/>
        <v>900110898</v>
      </c>
      <c r="F157" s="2" t="s">
        <v>100</v>
      </c>
      <c r="G157" s="1" t="s">
        <v>101</v>
      </c>
      <c r="H157" s="61"/>
      <c r="I157" s="61"/>
      <c r="J157" s="61"/>
      <c r="K157" s="73"/>
    </row>
    <row r="158" spans="1:11" x14ac:dyDescent="0.2">
      <c r="A158" s="122">
        <v>89802</v>
      </c>
      <c r="B158" s="1" t="s">
        <v>259</v>
      </c>
      <c r="C158" s="1" t="str">
        <f t="shared" si="9"/>
        <v>Kita Vier Wände FZ Dautphetal</v>
      </c>
      <c r="D158" s="64" t="str">
        <f t="shared" si="7"/>
        <v>0898</v>
      </c>
      <c r="E158" s="64" t="str">
        <f t="shared" si="8"/>
        <v>900110898</v>
      </c>
      <c r="F158" s="2" t="s">
        <v>100</v>
      </c>
      <c r="G158" s="1" t="s">
        <v>101</v>
      </c>
      <c r="H158" s="61"/>
      <c r="I158" s="61"/>
      <c r="J158" s="61"/>
      <c r="K158" s="73"/>
    </row>
    <row r="159" spans="1:11" x14ac:dyDescent="0.2">
      <c r="A159" s="122">
        <v>89807</v>
      </c>
      <c r="B159" s="1" t="s">
        <v>260</v>
      </c>
      <c r="C159" s="1" t="str">
        <f t="shared" si="9"/>
        <v>Kita Biedenkopf</v>
      </c>
      <c r="D159" s="64" t="str">
        <f t="shared" si="7"/>
        <v>0898</v>
      </c>
      <c r="E159" s="64" t="str">
        <f t="shared" si="8"/>
        <v>900110898</v>
      </c>
      <c r="F159" s="2" t="s">
        <v>100</v>
      </c>
      <c r="G159" s="1" t="s">
        <v>101</v>
      </c>
      <c r="H159" s="61"/>
      <c r="I159" s="61"/>
      <c r="J159" s="61"/>
      <c r="K159" s="73"/>
    </row>
    <row r="160" spans="1:11" x14ac:dyDescent="0.2">
      <c r="A160" s="122">
        <v>89808</v>
      </c>
      <c r="B160" s="1" t="s">
        <v>261</v>
      </c>
      <c r="C160" s="1" t="str">
        <f t="shared" si="9"/>
        <v>Kita Breidenstein</v>
      </c>
      <c r="D160" s="64" t="str">
        <f t="shared" si="7"/>
        <v>0898</v>
      </c>
      <c r="E160" s="64" t="str">
        <f t="shared" si="8"/>
        <v>900110898</v>
      </c>
      <c r="F160" s="2" t="s">
        <v>100</v>
      </c>
      <c r="G160" s="1" t="s">
        <v>101</v>
      </c>
      <c r="H160" s="61"/>
      <c r="I160" s="61"/>
      <c r="J160" s="61"/>
      <c r="K160" s="73"/>
    </row>
    <row r="161" spans="1:11" x14ac:dyDescent="0.2">
      <c r="A161" s="122">
        <v>89809</v>
      </c>
      <c r="B161" s="1" t="s">
        <v>262</v>
      </c>
      <c r="C161" s="1" t="str">
        <f t="shared" si="9"/>
        <v>Kita Buchenau</v>
      </c>
      <c r="D161" s="64" t="str">
        <f t="shared" si="7"/>
        <v>0898</v>
      </c>
      <c r="E161" s="64" t="str">
        <f t="shared" si="8"/>
        <v>900110898</v>
      </c>
      <c r="F161" s="2" t="s">
        <v>100</v>
      </c>
      <c r="G161" s="1" t="s">
        <v>101</v>
      </c>
      <c r="H161" s="61"/>
      <c r="I161" s="61"/>
      <c r="J161" s="61"/>
      <c r="K161" s="73"/>
    </row>
    <row r="162" spans="1:11" x14ac:dyDescent="0.2">
      <c r="A162" s="122">
        <v>89810</v>
      </c>
      <c r="B162" s="1" t="s">
        <v>263</v>
      </c>
      <c r="C162" s="1" t="str">
        <f t="shared" si="9"/>
        <v>Kita Rothkehlchen</v>
      </c>
      <c r="D162" s="64" t="str">
        <f t="shared" si="7"/>
        <v>0898</v>
      </c>
      <c r="E162" s="64" t="str">
        <f t="shared" si="8"/>
        <v>900110898</v>
      </c>
      <c r="F162" s="2" t="s">
        <v>100</v>
      </c>
      <c r="G162" s="1" t="s">
        <v>101</v>
      </c>
      <c r="H162" s="61"/>
      <c r="I162" s="61"/>
      <c r="J162" s="61"/>
      <c r="K162" s="73"/>
    </row>
    <row r="163" spans="1:11" x14ac:dyDescent="0.2">
      <c r="A163" s="122">
        <v>89811</v>
      </c>
      <c r="B163" s="1" t="s">
        <v>264</v>
      </c>
      <c r="C163" s="1" t="str">
        <f t="shared" si="9"/>
        <v>Kita Engelbach</v>
      </c>
      <c r="D163" s="64" t="str">
        <f t="shared" si="7"/>
        <v>0898</v>
      </c>
      <c r="E163" s="64" t="str">
        <f t="shared" si="8"/>
        <v>900110898</v>
      </c>
      <c r="F163" s="2" t="s">
        <v>100</v>
      </c>
      <c r="G163" s="1" t="s">
        <v>101</v>
      </c>
      <c r="H163" s="61"/>
      <c r="I163" s="61"/>
      <c r="J163" s="61"/>
      <c r="K163" s="73"/>
    </row>
    <row r="164" spans="1:11" x14ac:dyDescent="0.2">
      <c r="A164" s="122">
        <v>89813</v>
      </c>
      <c r="B164" s="1" t="s">
        <v>265</v>
      </c>
      <c r="C164" s="1" t="str">
        <f t="shared" si="9"/>
        <v>Kita Kombach</v>
      </c>
      <c r="D164" s="64" t="str">
        <f t="shared" si="7"/>
        <v>0898</v>
      </c>
      <c r="E164" s="64" t="str">
        <f t="shared" si="8"/>
        <v>900110898</v>
      </c>
      <c r="F164" s="2" t="s">
        <v>100</v>
      </c>
      <c r="G164" s="1" t="s">
        <v>101</v>
      </c>
      <c r="H164" s="61"/>
      <c r="I164" s="61"/>
      <c r="J164" s="61"/>
      <c r="K164" s="73"/>
    </row>
    <row r="165" spans="1:11" x14ac:dyDescent="0.2">
      <c r="A165" s="122">
        <v>89817</v>
      </c>
      <c r="B165" s="121" t="s">
        <v>266</v>
      </c>
      <c r="C165" s="121" t="str">
        <f t="shared" si="9"/>
        <v>Kita Wallau</v>
      </c>
      <c r="D165" s="64" t="str">
        <f t="shared" si="7"/>
        <v>0898</v>
      </c>
      <c r="E165" s="64" t="str">
        <f t="shared" si="8"/>
        <v>900110898</v>
      </c>
      <c r="F165" s="64" t="s">
        <v>100</v>
      </c>
      <c r="G165" s="121" t="s">
        <v>101</v>
      </c>
      <c r="H165" s="61"/>
      <c r="I165" s="61"/>
      <c r="J165" s="61"/>
      <c r="K165" s="73"/>
    </row>
    <row r="166" spans="1:11" x14ac:dyDescent="0.2">
      <c r="A166" s="122">
        <v>89818</v>
      </c>
      <c r="B166" s="1" t="s">
        <v>267</v>
      </c>
      <c r="C166" s="1" t="str">
        <f t="shared" si="9"/>
        <v>Kita Wichernzwerge</v>
      </c>
      <c r="D166" s="64" t="str">
        <f t="shared" si="7"/>
        <v>0898</v>
      </c>
      <c r="E166" s="64" t="str">
        <f t="shared" si="8"/>
        <v>900110898</v>
      </c>
      <c r="F166" s="2" t="s">
        <v>100</v>
      </c>
      <c r="G166" s="1" t="s">
        <v>101</v>
      </c>
      <c r="H166" s="61"/>
      <c r="I166" s="61"/>
      <c r="J166" s="61"/>
      <c r="K166" s="73"/>
    </row>
    <row r="167" spans="1:11" x14ac:dyDescent="0.2">
      <c r="A167" s="122">
        <v>89820</v>
      </c>
      <c r="B167" s="1" t="s">
        <v>268</v>
      </c>
      <c r="C167" s="1" t="str">
        <f t="shared" si="9"/>
        <v>Kita Löwenzahn</v>
      </c>
      <c r="D167" s="64" t="str">
        <f t="shared" si="7"/>
        <v>0898</v>
      </c>
      <c r="E167" s="64" t="str">
        <f t="shared" si="8"/>
        <v>900110898</v>
      </c>
      <c r="F167" s="2" t="s">
        <v>100</v>
      </c>
      <c r="G167" s="1" t="s">
        <v>101</v>
      </c>
      <c r="H167" s="61"/>
      <c r="I167" s="61"/>
      <c r="J167" s="61"/>
      <c r="K167" s="73"/>
    </row>
    <row r="168" spans="1:11" x14ac:dyDescent="0.2">
      <c r="A168" s="122">
        <v>89821</v>
      </c>
      <c r="B168" s="121" t="s">
        <v>269</v>
      </c>
      <c r="C168" s="121" t="str">
        <f t="shared" si="9"/>
        <v>Kita Regenbogen</v>
      </c>
      <c r="D168" s="64" t="str">
        <f t="shared" si="7"/>
        <v>0898</v>
      </c>
      <c r="E168" s="64" t="str">
        <f t="shared" si="8"/>
        <v>900110898</v>
      </c>
      <c r="F168" s="64" t="s">
        <v>100</v>
      </c>
      <c r="G168" s="121" t="s">
        <v>101</v>
      </c>
      <c r="H168" s="61"/>
      <c r="I168" s="61"/>
      <c r="J168" s="61"/>
      <c r="K168" s="73"/>
    </row>
    <row r="169" spans="1:11" x14ac:dyDescent="0.2">
      <c r="A169" s="122">
        <v>89822</v>
      </c>
      <c r="B169" s="1" t="s">
        <v>270</v>
      </c>
      <c r="C169" s="1" t="str">
        <f t="shared" si="9"/>
        <v>Kita Gönnern</v>
      </c>
      <c r="D169" s="64" t="str">
        <f t="shared" si="7"/>
        <v>0898</v>
      </c>
      <c r="E169" s="64" t="str">
        <f t="shared" si="8"/>
        <v>900110898</v>
      </c>
      <c r="F169" s="2" t="s">
        <v>100</v>
      </c>
      <c r="G169" s="1" t="s">
        <v>101</v>
      </c>
      <c r="H169" s="61"/>
      <c r="I169" s="61"/>
      <c r="J169" s="61"/>
      <c r="K169" s="73"/>
    </row>
    <row r="170" spans="1:11" x14ac:dyDescent="0.2">
      <c r="A170" s="122">
        <v>89823</v>
      </c>
      <c r="B170" s="1" t="s">
        <v>271</v>
      </c>
      <c r="C170" s="1" t="str">
        <f t="shared" si="9"/>
        <v>Kita Senfkorn</v>
      </c>
      <c r="D170" s="64" t="str">
        <f t="shared" si="7"/>
        <v>0898</v>
      </c>
      <c r="E170" s="64" t="str">
        <f t="shared" si="8"/>
        <v>900110898</v>
      </c>
      <c r="F170" s="2" t="s">
        <v>100</v>
      </c>
      <c r="G170" s="1" t="s">
        <v>101</v>
      </c>
      <c r="H170" s="61"/>
      <c r="I170" s="61"/>
      <c r="J170" s="61"/>
      <c r="K170" s="73"/>
    </row>
    <row r="171" spans="1:11" x14ac:dyDescent="0.2">
      <c r="A171" s="122">
        <v>89824</v>
      </c>
      <c r="B171" s="121" t="s">
        <v>272</v>
      </c>
      <c r="C171" s="121" t="str">
        <f t="shared" si="9"/>
        <v>Kita Arche Noah</v>
      </c>
      <c r="D171" s="64" t="str">
        <f t="shared" si="7"/>
        <v>0898</v>
      </c>
      <c r="E171" s="64" t="str">
        <f t="shared" si="8"/>
        <v>900110898</v>
      </c>
      <c r="F171" s="64" t="s">
        <v>100</v>
      </c>
      <c r="G171" s="121" t="s">
        <v>101</v>
      </c>
      <c r="H171" s="61"/>
      <c r="I171" s="61"/>
      <c r="J171" s="61"/>
      <c r="K171" s="73"/>
    </row>
    <row r="172" spans="1:11" x14ac:dyDescent="0.2">
      <c r="A172" s="122">
        <v>89825</v>
      </c>
      <c r="B172" s="1" t="s">
        <v>273</v>
      </c>
      <c r="C172" s="1" t="str">
        <f t="shared" si="9"/>
        <v>Kita Mornshausen</v>
      </c>
      <c r="D172" s="64" t="str">
        <f t="shared" si="7"/>
        <v>0898</v>
      </c>
      <c r="E172" s="64" t="str">
        <f t="shared" si="8"/>
        <v>900110898</v>
      </c>
      <c r="F172" s="2" t="s">
        <v>100</v>
      </c>
      <c r="G172" s="1" t="s">
        <v>101</v>
      </c>
      <c r="H172" s="61"/>
      <c r="I172" s="61"/>
      <c r="J172" s="61"/>
      <c r="K172" s="73"/>
    </row>
    <row r="173" spans="1:11" x14ac:dyDescent="0.2">
      <c r="A173" s="122">
        <v>89829</v>
      </c>
      <c r="B173" s="1" t="s">
        <v>274</v>
      </c>
      <c r="C173" s="1" t="str">
        <f t="shared" si="9"/>
        <v>Kita Weidenhausen</v>
      </c>
      <c r="D173" s="64" t="str">
        <f t="shared" si="7"/>
        <v>0898</v>
      </c>
      <c r="E173" s="64" t="str">
        <f t="shared" si="8"/>
        <v>900110898</v>
      </c>
      <c r="F173" s="2" t="s">
        <v>100</v>
      </c>
      <c r="G173" s="1" t="s">
        <v>101</v>
      </c>
      <c r="H173" s="61"/>
      <c r="I173" s="61"/>
      <c r="J173" s="61"/>
      <c r="K173" s="73"/>
    </row>
    <row r="174" spans="1:11" x14ac:dyDescent="0.2">
      <c r="A174" s="122">
        <v>170201</v>
      </c>
      <c r="B174" s="1" t="s">
        <v>275</v>
      </c>
      <c r="C174" s="1" t="str">
        <f t="shared" si="9"/>
        <v>Kita Steckemännchen</v>
      </c>
      <c r="D174" s="64" t="str">
        <f t="shared" si="7"/>
        <v>1702</v>
      </c>
      <c r="E174" s="64" t="str">
        <f t="shared" si="8"/>
        <v>900111702</v>
      </c>
      <c r="F174" s="2" t="s">
        <v>145</v>
      </c>
      <c r="G174" s="1" t="s">
        <v>146</v>
      </c>
      <c r="H174" s="61"/>
      <c r="I174" s="61"/>
      <c r="J174" s="61"/>
      <c r="K174" s="73"/>
    </row>
    <row r="175" spans="1:11" x14ac:dyDescent="0.2">
      <c r="A175" s="122">
        <v>170401</v>
      </c>
      <c r="B175" s="1" t="s">
        <v>276</v>
      </c>
      <c r="C175" s="1" t="str">
        <f t="shared" si="9"/>
        <v>Kita Mittelfeld</v>
      </c>
      <c r="D175" s="64" t="str">
        <f t="shared" si="7"/>
        <v>1704</v>
      </c>
      <c r="E175" s="64" t="str">
        <f t="shared" si="8"/>
        <v>900111704</v>
      </c>
      <c r="F175" s="2" t="s">
        <v>145</v>
      </c>
      <c r="G175" s="1" t="s">
        <v>146</v>
      </c>
      <c r="H175" s="61"/>
      <c r="I175" s="61"/>
      <c r="J175" s="61"/>
      <c r="K175" s="73"/>
    </row>
    <row r="176" spans="1:11" x14ac:dyDescent="0.2">
      <c r="A176" s="122">
        <v>171001</v>
      </c>
      <c r="B176" s="1" t="s">
        <v>277</v>
      </c>
      <c r="C176" s="1" t="str">
        <f t="shared" si="9"/>
        <v>Kita Am Goldbach</v>
      </c>
      <c r="D176" s="64" t="str">
        <f t="shared" si="7"/>
        <v>1710</v>
      </c>
      <c r="E176" s="64" t="str">
        <f t="shared" si="8"/>
        <v>900111710</v>
      </c>
      <c r="F176" s="2" t="s">
        <v>145</v>
      </c>
      <c r="G176" s="1" t="s">
        <v>146</v>
      </c>
      <c r="H176" s="61"/>
      <c r="I176" s="61"/>
      <c r="J176" s="61"/>
      <c r="K176" s="73"/>
    </row>
    <row r="177" spans="1:11" x14ac:dyDescent="0.2">
      <c r="A177" s="122">
        <v>171002</v>
      </c>
      <c r="B177" s="1" t="s">
        <v>278</v>
      </c>
      <c r="C177" s="1" t="str">
        <f t="shared" si="9"/>
        <v>Kita Königskinder</v>
      </c>
      <c r="D177" s="64" t="str">
        <f t="shared" si="7"/>
        <v>1710</v>
      </c>
      <c r="E177" s="64" t="str">
        <f t="shared" si="8"/>
        <v>900111710</v>
      </c>
      <c r="F177" s="2" t="s">
        <v>145</v>
      </c>
      <c r="G177" s="1" t="s">
        <v>146</v>
      </c>
      <c r="H177" s="61"/>
      <c r="I177" s="61"/>
      <c r="J177" s="61"/>
      <c r="K177" s="73"/>
    </row>
    <row r="178" spans="1:11" x14ac:dyDescent="0.2">
      <c r="A178" s="122">
        <v>171901</v>
      </c>
      <c r="B178" s="1" t="s">
        <v>279</v>
      </c>
      <c r="C178" s="1" t="str">
        <f t="shared" si="9"/>
        <v>Kita Kleine Helden</v>
      </c>
      <c r="D178" s="64" t="str">
        <f t="shared" si="7"/>
        <v>1719</v>
      </c>
      <c r="E178" s="64" t="str">
        <f t="shared" si="8"/>
        <v>900111719</v>
      </c>
      <c r="F178" s="2" t="s">
        <v>145</v>
      </c>
      <c r="G178" s="1" t="s">
        <v>146</v>
      </c>
      <c r="H178" s="61"/>
      <c r="I178" s="61"/>
      <c r="J178" s="61"/>
      <c r="K178" s="73"/>
    </row>
    <row r="179" spans="1:11" x14ac:dyDescent="0.2">
      <c r="A179" s="122">
        <v>173201</v>
      </c>
      <c r="B179" s="1" t="s">
        <v>280</v>
      </c>
      <c r="C179" s="1" t="str">
        <f t="shared" si="9"/>
        <v>Kita Beilstein</v>
      </c>
      <c r="D179" s="64" t="str">
        <f t="shared" si="7"/>
        <v>1732</v>
      </c>
      <c r="E179" s="64" t="str">
        <f t="shared" si="8"/>
        <v>900111732</v>
      </c>
      <c r="F179" s="2" t="s">
        <v>145</v>
      </c>
      <c r="G179" s="1" t="s">
        <v>146</v>
      </c>
      <c r="H179" s="61"/>
      <c r="I179" s="61"/>
      <c r="J179" s="61"/>
      <c r="K179" s="73"/>
    </row>
    <row r="180" spans="1:11" x14ac:dyDescent="0.2">
      <c r="A180" s="122">
        <v>173502</v>
      </c>
      <c r="B180" s="1" t="s">
        <v>281</v>
      </c>
      <c r="C180" s="1" t="str">
        <f t="shared" si="9"/>
        <v>Kita Wäller Schatzkiste</v>
      </c>
      <c r="D180" s="64" t="str">
        <f t="shared" si="7"/>
        <v>1735</v>
      </c>
      <c r="E180" s="64" t="str">
        <f t="shared" si="8"/>
        <v>900111735</v>
      </c>
      <c r="F180" s="2" t="s">
        <v>145</v>
      </c>
      <c r="G180" s="1" t="s">
        <v>146</v>
      </c>
      <c r="H180" s="61"/>
      <c r="I180" s="61"/>
      <c r="J180" s="61"/>
      <c r="K180" s="73"/>
    </row>
    <row r="181" spans="1:11" x14ac:dyDescent="0.2">
      <c r="A181" s="122">
        <v>173503</v>
      </c>
      <c r="B181" s="1" t="s">
        <v>282</v>
      </c>
      <c r="C181" s="1" t="str">
        <f t="shared" si="9"/>
        <v>Kita Rother Rabennest</v>
      </c>
      <c r="D181" s="64" t="str">
        <f t="shared" si="7"/>
        <v>1735</v>
      </c>
      <c r="E181" s="64" t="str">
        <f t="shared" si="8"/>
        <v>900111735</v>
      </c>
      <c r="F181" s="2" t="s">
        <v>145</v>
      </c>
      <c r="G181" s="1" t="s">
        <v>146</v>
      </c>
      <c r="H181" s="61"/>
      <c r="I181" s="61"/>
      <c r="J181" s="61"/>
      <c r="K181" s="73"/>
    </row>
    <row r="182" spans="1:11" x14ac:dyDescent="0.2">
      <c r="A182" s="122">
        <v>173701</v>
      </c>
      <c r="B182" s="1" t="s">
        <v>283</v>
      </c>
      <c r="C182" s="1" t="str">
        <f t="shared" si="9"/>
        <v>Kita Herborn</v>
      </c>
      <c r="D182" s="64" t="str">
        <f t="shared" si="7"/>
        <v>1737</v>
      </c>
      <c r="E182" s="64" t="str">
        <f t="shared" si="8"/>
        <v>900111737</v>
      </c>
      <c r="F182" s="2" t="s">
        <v>145</v>
      </c>
      <c r="G182" s="1" t="s">
        <v>146</v>
      </c>
      <c r="H182" s="61"/>
      <c r="I182" s="61"/>
      <c r="J182" s="61"/>
      <c r="K182" s="73"/>
    </row>
    <row r="183" spans="1:11" x14ac:dyDescent="0.2">
      <c r="A183" s="122">
        <v>179804</v>
      </c>
      <c r="B183" s="1" t="s">
        <v>284</v>
      </c>
      <c r="C183" s="1" t="str">
        <f t="shared" si="9"/>
        <v>Kita Pusteblume</v>
      </c>
      <c r="D183" s="64" t="str">
        <f t="shared" si="7"/>
        <v>1798</v>
      </c>
      <c r="E183" s="64" t="str">
        <f t="shared" si="8"/>
        <v>900111798</v>
      </c>
      <c r="F183" s="2" t="s">
        <v>145</v>
      </c>
      <c r="G183" s="1" t="s">
        <v>146</v>
      </c>
      <c r="H183" s="61"/>
      <c r="I183" s="61"/>
      <c r="J183" s="61"/>
      <c r="K183" s="73"/>
    </row>
    <row r="184" spans="1:11" x14ac:dyDescent="0.2">
      <c r="A184" s="122">
        <v>179805</v>
      </c>
      <c r="B184" s="1" t="s">
        <v>285</v>
      </c>
      <c r="C184" s="1" t="str">
        <f t="shared" si="9"/>
        <v>Kita Panama</v>
      </c>
      <c r="D184" s="64" t="str">
        <f t="shared" si="7"/>
        <v>1798</v>
      </c>
      <c r="E184" s="64" t="str">
        <f t="shared" si="8"/>
        <v>900111798</v>
      </c>
      <c r="F184" s="2" t="s">
        <v>145</v>
      </c>
      <c r="G184" s="1" t="s">
        <v>146</v>
      </c>
      <c r="H184" s="61"/>
      <c r="I184" s="61"/>
      <c r="J184" s="61"/>
      <c r="K184" s="73"/>
    </row>
    <row r="185" spans="1:11" x14ac:dyDescent="0.2">
      <c r="A185" s="122">
        <v>179806</v>
      </c>
      <c r="B185" s="1" t="s">
        <v>286</v>
      </c>
      <c r="C185" s="1" t="str">
        <f t="shared" si="9"/>
        <v>Kita Ewersbach</v>
      </c>
      <c r="D185" s="64" t="str">
        <f t="shared" si="7"/>
        <v>1798</v>
      </c>
      <c r="E185" s="64" t="str">
        <f t="shared" si="8"/>
        <v>900111798</v>
      </c>
      <c r="F185" s="2" t="s">
        <v>145</v>
      </c>
      <c r="G185" s="1" t="s">
        <v>146</v>
      </c>
      <c r="H185" s="61"/>
      <c r="I185" s="61"/>
      <c r="J185" s="61"/>
      <c r="K185" s="73"/>
    </row>
    <row r="186" spans="1:11" x14ac:dyDescent="0.2">
      <c r="A186" s="122">
        <v>179807</v>
      </c>
      <c r="B186" s="1" t="s">
        <v>287</v>
      </c>
      <c r="C186" s="1" t="str">
        <f t="shared" si="9"/>
        <v>Kita Felsengrund Mandeln</v>
      </c>
      <c r="D186" s="64" t="str">
        <f t="shared" si="7"/>
        <v>1798</v>
      </c>
      <c r="E186" s="64" t="str">
        <f t="shared" si="8"/>
        <v>900111798</v>
      </c>
      <c r="F186" s="2" t="s">
        <v>145</v>
      </c>
      <c r="G186" s="1" t="s">
        <v>146</v>
      </c>
      <c r="H186" s="61"/>
      <c r="I186" s="61"/>
      <c r="J186" s="61"/>
      <c r="K186" s="73"/>
    </row>
    <row r="187" spans="1:11" x14ac:dyDescent="0.2">
      <c r="A187" s="122">
        <v>179808</v>
      </c>
      <c r="B187" s="1" t="s">
        <v>288</v>
      </c>
      <c r="C187" s="1" t="str">
        <f t="shared" si="9"/>
        <v>Kita Sonnenschein Rittershausen</v>
      </c>
      <c r="D187" s="64" t="str">
        <f t="shared" si="7"/>
        <v>1798</v>
      </c>
      <c r="E187" s="64" t="str">
        <f t="shared" si="8"/>
        <v>900111798</v>
      </c>
      <c r="F187" s="2" t="s">
        <v>145</v>
      </c>
      <c r="G187" s="1" t="s">
        <v>146</v>
      </c>
      <c r="H187" s="61"/>
      <c r="I187" s="61"/>
      <c r="J187" s="61"/>
      <c r="K187" s="73"/>
    </row>
    <row r="188" spans="1:11" x14ac:dyDescent="0.2">
      <c r="A188" s="122">
        <v>179809</v>
      </c>
      <c r="B188" s="1" t="s">
        <v>289</v>
      </c>
      <c r="C188" s="1" t="str">
        <f t="shared" si="9"/>
        <v>Kita Regenbogen Steinbrücken</v>
      </c>
      <c r="D188" s="64" t="str">
        <f t="shared" si="7"/>
        <v>1798</v>
      </c>
      <c r="E188" s="64" t="str">
        <f t="shared" si="8"/>
        <v>900111798</v>
      </c>
      <c r="F188" s="2" t="s">
        <v>145</v>
      </c>
      <c r="G188" s="1" t="s">
        <v>146</v>
      </c>
      <c r="H188" s="61"/>
      <c r="I188" s="61"/>
      <c r="J188" s="61"/>
      <c r="K188" s="73"/>
    </row>
    <row r="189" spans="1:11" x14ac:dyDescent="0.2">
      <c r="A189" s="122">
        <v>179812</v>
      </c>
      <c r="B189" s="1" t="s">
        <v>290</v>
      </c>
      <c r="C189" s="1" t="str">
        <f t="shared" si="9"/>
        <v>Kita Arche Noah - Hirzenhain</v>
      </c>
      <c r="D189" s="64" t="str">
        <f t="shared" si="7"/>
        <v>1798</v>
      </c>
      <c r="E189" s="64" t="str">
        <f t="shared" si="8"/>
        <v>900111798</v>
      </c>
      <c r="F189" s="2" t="s">
        <v>145</v>
      </c>
      <c r="G189" s="1" t="s">
        <v>146</v>
      </c>
      <c r="H189" s="61"/>
      <c r="I189" s="61"/>
      <c r="J189" s="61"/>
      <c r="K189" s="73"/>
    </row>
    <row r="190" spans="1:11" x14ac:dyDescent="0.2">
      <c r="A190" s="122">
        <v>179813</v>
      </c>
      <c r="B190" s="1" t="s">
        <v>291</v>
      </c>
      <c r="C190" s="1" t="str">
        <f t="shared" si="9"/>
        <v>Kita Raupe Nimmersatt H-Bahnh.</v>
      </c>
      <c r="D190" s="64" t="str">
        <f t="shared" si="7"/>
        <v>1798</v>
      </c>
      <c r="E190" s="64" t="str">
        <f t="shared" si="8"/>
        <v>900111798</v>
      </c>
      <c r="F190" s="2" t="s">
        <v>145</v>
      </c>
      <c r="G190" s="1" t="s">
        <v>146</v>
      </c>
      <c r="H190" s="61"/>
      <c r="I190" s="61"/>
      <c r="J190" s="61"/>
      <c r="K190" s="73"/>
    </row>
    <row r="191" spans="1:11" x14ac:dyDescent="0.2">
      <c r="A191" s="122">
        <v>179814</v>
      </c>
      <c r="B191" s="121" t="s">
        <v>292</v>
      </c>
      <c r="C191" s="121" t="str">
        <f t="shared" si="9"/>
        <v>Kita Weidelbach</v>
      </c>
      <c r="D191" s="64" t="str">
        <f t="shared" si="7"/>
        <v>1798</v>
      </c>
      <c r="E191" s="64" t="str">
        <f t="shared" si="8"/>
        <v>900111798</v>
      </c>
      <c r="F191" s="64" t="s">
        <v>145</v>
      </c>
      <c r="G191" s="121" t="s">
        <v>146</v>
      </c>
      <c r="H191" s="61"/>
      <c r="I191" s="61"/>
      <c r="J191" s="61"/>
      <c r="K191" s="73"/>
    </row>
    <row r="192" spans="1:11" x14ac:dyDescent="0.2">
      <c r="A192" s="122">
        <v>179815</v>
      </c>
      <c r="B192" s="1" t="s">
        <v>293</v>
      </c>
      <c r="C192" s="1" t="str">
        <f t="shared" si="9"/>
        <v>Kita Oberscheld</v>
      </c>
      <c r="D192" s="64" t="str">
        <f t="shared" si="7"/>
        <v>1798</v>
      </c>
      <c r="E192" s="64" t="str">
        <f t="shared" si="8"/>
        <v>900111798</v>
      </c>
      <c r="F192" s="2" t="s">
        <v>145</v>
      </c>
      <c r="G192" s="1" t="s">
        <v>146</v>
      </c>
      <c r="H192" s="61"/>
      <c r="I192" s="61"/>
      <c r="J192" s="61"/>
      <c r="K192" s="73"/>
    </row>
    <row r="193" spans="1:11" x14ac:dyDescent="0.2">
      <c r="A193" s="122">
        <v>179817</v>
      </c>
      <c r="B193" s="1" t="s">
        <v>294</v>
      </c>
      <c r="C193" s="1" t="str">
        <f t="shared" si="9"/>
        <v>Kita Meisennest</v>
      </c>
      <c r="D193" s="64" t="str">
        <f t="shared" si="7"/>
        <v>1798</v>
      </c>
      <c r="E193" s="64" t="str">
        <f t="shared" si="8"/>
        <v>900111798</v>
      </c>
      <c r="F193" s="2" t="s">
        <v>145</v>
      </c>
      <c r="G193" s="1" t="s">
        <v>146</v>
      </c>
      <c r="H193" s="61"/>
      <c r="I193" s="61"/>
      <c r="J193" s="61"/>
      <c r="K193" s="73"/>
    </row>
    <row r="194" spans="1:11" x14ac:dyDescent="0.2">
      <c r="A194" s="122">
        <v>179818</v>
      </c>
      <c r="B194" s="1" t="s">
        <v>295</v>
      </c>
      <c r="C194" s="1" t="str">
        <f t="shared" si="9"/>
        <v>Kita Ballersbach</v>
      </c>
      <c r="D194" s="64" t="str">
        <f t="shared" ref="D194:D219" si="10">IF(LEN($A194)&lt;=4,LEFT(TEXT($A194,"0000"),4),LEFT(TEXT($A194,"000000"),4))</f>
        <v>1798</v>
      </c>
      <c r="E194" s="64" t="str">
        <f t="shared" ref="E194:E219" si="11">$M$1&amp;$D194</f>
        <v>900111798</v>
      </c>
      <c r="F194" s="2" t="s">
        <v>145</v>
      </c>
      <c r="G194" s="1" t="s">
        <v>146</v>
      </c>
      <c r="H194" s="61"/>
      <c r="I194" s="61"/>
      <c r="J194" s="61"/>
      <c r="K194" s="73"/>
    </row>
    <row r="195" spans="1:11" x14ac:dyDescent="0.2">
      <c r="A195" s="122">
        <v>179820</v>
      </c>
      <c r="B195" s="1" t="s">
        <v>296</v>
      </c>
      <c r="C195" s="1" t="str">
        <f t="shared" si="9"/>
        <v>Kita Bicken</v>
      </c>
      <c r="D195" s="64" t="str">
        <f t="shared" si="10"/>
        <v>1798</v>
      </c>
      <c r="E195" s="64" t="str">
        <f t="shared" si="11"/>
        <v>900111798</v>
      </c>
      <c r="F195" s="2" t="s">
        <v>145</v>
      </c>
      <c r="G195" s="1" t="s">
        <v>146</v>
      </c>
      <c r="H195" s="61"/>
      <c r="I195" s="61"/>
      <c r="J195" s="61"/>
      <c r="K195" s="73"/>
    </row>
    <row r="196" spans="1:11" x14ac:dyDescent="0.2">
      <c r="A196" s="122">
        <v>179821</v>
      </c>
      <c r="B196" s="1" t="s">
        <v>297</v>
      </c>
      <c r="C196" s="1" t="str">
        <f t="shared" si="9"/>
        <v>Kita Breitscheid</v>
      </c>
      <c r="D196" s="64" t="str">
        <f t="shared" si="10"/>
        <v>1798</v>
      </c>
      <c r="E196" s="64" t="str">
        <f t="shared" si="11"/>
        <v>900111798</v>
      </c>
      <c r="F196" s="2" t="s">
        <v>145</v>
      </c>
      <c r="G196" s="1" t="s">
        <v>146</v>
      </c>
      <c r="H196" s="61"/>
      <c r="I196" s="61"/>
      <c r="J196" s="61"/>
      <c r="K196" s="73"/>
    </row>
    <row r="197" spans="1:11" x14ac:dyDescent="0.2">
      <c r="A197" s="122">
        <v>179822</v>
      </c>
      <c r="B197" s="1" t="s">
        <v>298</v>
      </c>
      <c r="C197" s="1" t="str">
        <f t="shared" si="9"/>
        <v>Kita Arche Noah - Driedorf</v>
      </c>
      <c r="D197" s="64" t="str">
        <f t="shared" si="10"/>
        <v>1798</v>
      </c>
      <c r="E197" s="64" t="str">
        <f t="shared" si="11"/>
        <v>900111798</v>
      </c>
      <c r="F197" s="2" t="s">
        <v>145</v>
      </c>
      <c r="G197" s="1" t="s">
        <v>146</v>
      </c>
      <c r="H197" s="61"/>
      <c r="I197" s="61"/>
      <c r="J197" s="61"/>
      <c r="K197" s="73"/>
    </row>
    <row r="198" spans="1:11" x14ac:dyDescent="0.2">
      <c r="A198" s="122">
        <v>179825</v>
      </c>
      <c r="B198" s="1" t="s">
        <v>299</v>
      </c>
      <c r="C198" s="1" t="str">
        <f t="shared" si="9"/>
        <v>Kita Fleisbach</v>
      </c>
      <c r="D198" s="64" t="str">
        <f t="shared" si="10"/>
        <v>1798</v>
      </c>
      <c r="E198" s="64" t="str">
        <f t="shared" si="11"/>
        <v>900111798</v>
      </c>
      <c r="F198" s="2" t="s">
        <v>145</v>
      </c>
      <c r="G198" s="1" t="s">
        <v>146</v>
      </c>
      <c r="H198" s="61"/>
      <c r="I198" s="61"/>
      <c r="J198" s="61"/>
      <c r="K198" s="73"/>
    </row>
    <row r="199" spans="1:11" x14ac:dyDescent="0.2">
      <c r="A199" s="122">
        <v>179827</v>
      </c>
      <c r="B199" s="1" t="s">
        <v>300</v>
      </c>
      <c r="C199" s="1" t="str">
        <f t="shared" si="9"/>
        <v>Kita Schatzkiste Hörbach</v>
      </c>
      <c r="D199" s="64" t="str">
        <f t="shared" si="10"/>
        <v>1798</v>
      </c>
      <c r="E199" s="64" t="str">
        <f t="shared" si="11"/>
        <v>900111798</v>
      </c>
      <c r="F199" s="2" t="s">
        <v>145</v>
      </c>
      <c r="G199" s="1" t="s">
        <v>146</v>
      </c>
      <c r="H199" s="61"/>
      <c r="I199" s="61"/>
      <c r="J199" s="61"/>
      <c r="K199" s="73"/>
    </row>
    <row r="200" spans="1:11" x14ac:dyDescent="0.2">
      <c r="A200" s="122">
        <v>179828</v>
      </c>
      <c r="B200" s="1" t="s">
        <v>301</v>
      </c>
      <c r="C200" s="1" t="str">
        <f t="shared" si="9"/>
        <v>Kita Offenbach</v>
      </c>
      <c r="D200" s="64" t="str">
        <f t="shared" si="10"/>
        <v>1798</v>
      </c>
      <c r="E200" s="64" t="str">
        <f t="shared" si="11"/>
        <v>900111798</v>
      </c>
      <c r="F200" s="2" t="s">
        <v>145</v>
      </c>
      <c r="G200" s="1" t="s">
        <v>146</v>
      </c>
      <c r="H200" s="61"/>
      <c r="I200" s="61"/>
      <c r="J200" s="61"/>
      <c r="K200" s="73"/>
    </row>
    <row r="201" spans="1:11" x14ac:dyDescent="0.2">
      <c r="A201" s="122">
        <v>179829</v>
      </c>
      <c r="B201" s="1" t="s">
        <v>302</v>
      </c>
      <c r="C201" s="1" t="str">
        <f t="shared" si="9"/>
        <v>Kita Schönbach</v>
      </c>
      <c r="D201" s="64" t="str">
        <f t="shared" si="10"/>
        <v>1798</v>
      </c>
      <c r="E201" s="64" t="str">
        <f t="shared" si="11"/>
        <v>900111798</v>
      </c>
      <c r="F201" s="2" t="s">
        <v>145</v>
      </c>
      <c r="G201" s="1" t="s">
        <v>146</v>
      </c>
      <c r="H201" s="61"/>
      <c r="I201" s="61"/>
      <c r="J201" s="61"/>
      <c r="K201" s="73"/>
    </row>
    <row r="202" spans="1:11" x14ac:dyDescent="0.2">
      <c r="A202" s="122">
        <v>179830</v>
      </c>
      <c r="B202" s="1" t="s">
        <v>303</v>
      </c>
      <c r="C202" s="1" t="str">
        <f t="shared" si="9"/>
        <v>Kita Villa Kunterbunt Sinn</v>
      </c>
      <c r="D202" s="64" t="str">
        <f t="shared" si="10"/>
        <v>1798</v>
      </c>
      <c r="E202" s="64" t="str">
        <f t="shared" si="11"/>
        <v>900111798</v>
      </c>
      <c r="F202" s="2" t="s">
        <v>145</v>
      </c>
      <c r="G202" s="1" t="s">
        <v>146</v>
      </c>
      <c r="H202" s="61"/>
      <c r="I202" s="61"/>
      <c r="J202" s="61"/>
      <c r="K202" s="73"/>
    </row>
    <row r="203" spans="1:11" x14ac:dyDescent="0.2">
      <c r="A203" s="122">
        <v>490401</v>
      </c>
      <c r="B203" s="121" t="s">
        <v>304</v>
      </c>
      <c r="C203" s="121" t="str">
        <f t="shared" si="9"/>
        <v>Kita Dauborn</v>
      </c>
      <c r="D203" s="64" t="str">
        <f t="shared" si="10"/>
        <v>4904</v>
      </c>
      <c r="E203" s="64" t="str">
        <f t="shared" si="11"/>
        <v>900114904</v>
      </c>
      <c r="F203" s="64">
        <v>900115498</v>
      </c>
      <c r="G203" s="121" t="s">
        <v>191</v>
      </c>
      <c r="H203" s="61"/>
      <c r="I203" s="61"/>
      <c r="J203" s="61"/>
      <c r="K203" s="73"/>
    </row>
    <row r="204" spans="1:11" x14ac:dyDescent="0.2">
      <c r="A204" s="122">
        <v>490601</v>
      </c>
      <c r="B204" s="121" t="s">
        <v>305</v>
      </c>
      <c r="C204" s="121" t="str">
        <f t="shared" si="9"/>
        <v>Kita Sternenland</v>
      </c>
      <c r="D204" s="64" t="str">
        <f t="shared" si="10"/>
        <v>4906</v>
      </c>
      <c r="E204" s="64" t="str">
        <f t="shared" si="11"/>
        <v>900114906</v>
      </c>
      <c r="F204" s="64">
        <v>900115498</v>
      </c>
      <c r="G204" s="121" t="s">
        <v>191</v>
      </c>
      <c r="H204" s="61"/>
      <c r="I204" s="61"/>
      <c r="J204" s="61"/>
      <c r="K204" s="73"/>
    </row>
    <row r="205" spans="1:11" x14ac:dyDescent="0.2">
      <c r="A205" s="122">
        <v>491101</v>
      </c>
      <c r="B205" s="121" t="s">
        <v>306</v>
      </c>
      <c r="C205" s="121" t="str">
        <f t="shared" si="9"/>
        <v>Kita Blumenrod</v>
      </c>
      <c r="D205" s="64" t="str">
        <f t="shared" si="10"/>
        <v>4911</v>
      </c>
      <c r="E205" s="64" t="str">
        <f t="shared" si="11"/>
        <v>900114911</v>
      </c>
      <c r="F205" s="64">
        <v>900115498</v>
      </c>
      <c r="G205" s="121" t="s">
        <v>191</v>
      </c>
      <c r="H205" s="61"/>
      <c r="I205" s="61"/>
      <c r="J205" s="61"/>
      <c r="K205" s="73"/>
    </row>
    <row r="206" spans="1:11" x14ac:dyDescent="0.2">
      <c r="A206" s="122">
        <v>491102</v>
      </c>
      <c r="B206" s="121" t="s">
        <v>307</v>
      </c>
      <c r="C206" s="121" t="str">
        <f t="shared" si="9"/>
        <v>Kita Am Schafsberg</v>
      </c>
      <c r="D206" s="64" t="str">
        <f t="shared" si="10"/>
        <v>4911</v>
      </c>
      <c r="E206" s="64" t="str">
        <f t="shared" si="11"/>
        <v>900114911</v>
      </c>
      <c r="F206" s="64">
        <v>900115498</v>
      </c>
      <c r="G206" s="121" t="s">
        <v>191</v>
      </c>
      <c r="H206" s="61"/>
      <c r="I206" s="61"/>
      <c r="J206" s="61"/>
      <c r="K206" s="73"/>
    </row>
    <row r="207" spans="1:11" x14ac:dyDescent="0.2">
      <c r="A207" s="122">
        <v>492001</v>
      </c>
      <c r="B207" s="121" t="s">
        <v>272</v>
      </c>
      <c r="C207" s="121" t="str">
        <f t="shared" si="9"/>
        <v>Kita Arche Noah</v>
      </c>
      <c r="D207" s="64" t="str">
        <f t="shared" si="10"/>
        <v>4920</v>
      </c>
      <c r="E207" s="64" t="str">
        <f t="shared" si="11"/>
        <v>900114920</v>
      </c>
      <c r="F207" s="64">
        <v>900115498</v>
      </c>
      <c r="G207" s="121" t="s">
        <v>191</v>
      </c>
      <c r="H207" s="61"/>
      <c r="I207" s="61"/>
      <c r="J207" s="61"/>
      <c r="K207" s="73"/>
    </row>
    <row r="208" spans="1:11" x14ac:dyDescent="0.2">
      <c r="A208" s="122">
        <v>549802</v>
      </c>
      <c r="B208" s="121" t="s">
        <v>308</v>
      </c>
      <c r="C208" s="121" t="str">
        <f t="shared" ref="C208:C219" si="12">MID(B208,5,100)</f>
        <v>Kita Theod.-Fliedner Hadamar</v>
      </c>
      <c r="D208" s="64" t="str">
        <f t="shared" si="10"/>
        <v>5498</v>
      </c>
      <c r="E208" s="64" t="str">
        <f t="shared" si="11"/>
        <v>900115498</v>
      </c>
      <c r="F208" s="64">
        <v>900115498</v>
      </c>
      <c r="G208" s="121" t="s">
        <v>191</v>
      </c>
      <c r="H208" s="61"/>
      <c r="I208" s="61"/>
      <c r="J208" s="61"/>
      <c r="K208" s="73"/>
    </row>
    <row r="209" spans="1:11" x14ac:dyDescent="0.2">
      <c r="A209" s="122">
        <v>549804</v>
      </c>
      <c r="B209" s="121" t="s">
        <v>309</v>
      </c>
      <c r="C209" s="121" t="str">
        <f t="shared" si="12"/>
        <v>Kita Sonnenschein Laubuseschbach</v>
      </c>
      <c r="D209" s="64" t="str">
        <f t="shared" si="10"/>
        <v>5498</v>
      </c>
      <c r="E209" s="64" t="str">
        <f t="shared" si="11"/>
        <v>900115498</v>
      </c>
      <c r="F209" s="64">
        <v>900115498</v>
      </c>
      <c r="G209" s="121" t="s">
        <v>191</v>
      </c>
      <c r="H209" s="61"/>
      <c r="I209" s="61"/>
      <c r="J209" s="61"/>
      <c r="K209" s="73"/>
    </row>
    <row r="210" spans="1:11" x14ac:dyDescent="0.2">
      <c r="A210" s="122">
        <v>549807</v>
      </c>
      <c r="B210" s="121" t="s">
        <v>310</v>
      </c>
      <c r="C210" s="121" t="str">
        <f t="shared" si="12"/>
        <v>Kita Mensfelden</v>
      </c>
      <c r="D210" s="64" t="str">
        <f t="shared" si="10"/>
        <v>5498</v>
      </c>
      <c r="E210" s="64" t="str">
        <f t="shared" si="11"/>
        <v>900115498</v>
      </c>
      <c r="F210" s="64">
        <v>900115498</v>
      </c>
      <c r="G210" s="121" t="s">
        <v>191</v>
      </c>
      <c r="H210" s="61"/>
      <c r="I210" s="61"/>
      <c r="J210" s="61"/>
      <c r="K210" s="73"/>
    </row>
    <row r="211" spans="1:11" x14ac:dyDescent="0.2">
      <c r="A211" s="122">
        <v>549808</v>
      </c>
      <c r="B211" s="121" t="s">
        <v>311</v>
      </c>
      <c r="C211" s="121" t="str">
        <f t="shared" si="12"/>
        <v>Kita Unterm Regenbogen Linter</v>
      </c>
      <c r="D211" s="64" t="str">
        <f t="shared" si="10"/>
        <v>5498</v>
      </c>
      <c r="E211" s="64" t="str">
        <f t="shared" si="11"/>
        <v>900115498</v>
      </c>
      <c r="F211" s="64">
        <v>900115498</v>
      </c>
      <c r="G211" s="121" t="s">
        <v>191</v>
      </c>
      <c r="H211" s="61"/>
      <c r="I211" s="61"/>
      <c r="J211" s="61"/>
      <c r="K211" s="73"/>
    </row>
    <row r="212" spans="1:11" x14ac:dyDescent="0.2">
      <c r="A212" s="122">
        <v>549809</v>
      </c>
      <c r="B212" s="121" t="s">
        <v>312</v>
      </c>
      <c r="C212" s="121" t="str">
        <f t="shared" si="12"/>
        <v>Kita Unterm Regenbogen Münster</v>
      </c>
      <c r="D212" s="64" t="str">
        <f t="shared" si="10"/>
        <v>5498</v>
      </c>
      <c r="E212" s="64" t="str">
        <f t="shared" si="11"/>
        <v>900115498</v>
      </c>
      <c r="F212" s="64">
        <v>900115498</v>
      </c>
      <c r="G212" s="121" t="s">
        <v>191</v>
      </c>
      <c r="H212" s="61"/>
      <c r="I212" s="61"/>
      <c r="J212" s="61"/>
      <c r="K212" s="73"/>
    </row>
    <row r="213" spans="1:11" x14ac:dyDescent="0.2">
      <c r="A213" s="122">
        <v>549810</v>
      </c>
      <c r="B213" s="121" t="s">
        <v>313</v>
      </c>
      <c r="C213" s="121" t="str">
        <f t="shared" si="12"/>
        <v>Kita Pusteblume Runkel</v>
      </c>
      <c r="D213" s="64" t="str">
        <f t="shared" si="10"/>
        <v>5498</v>
      </c>
      <c r="E213" s="64" t="str">
        <f t="shared" si="11"/>
        <v>900115498</v>
      </c>
      <c r="F213" s="64">
        <v>900115498</v>
      </c>
      <c r="G213" s="121" t="s">
        <v>191</v>
      </c>
      <c r="H213" s="61"/>
      <c r="I213" s="61"/>
      <c r="J213" s="61"/>
      <c r="K213" s="73"/>
    </row>
    <row r="214" spans="1:11" x14ac:dyDescent="0.2">
      <c r="A214" s="122">
        <v>549812</v>
      </c>
      <c r="B214" s="121" t="s">
        <v>314</v>
      </c>
      <c r="C214" s="121" t="str">
        <f t="shared" si="12"/>
        <v>Kita Rappelkiste Gräveneck</v>
      </c>
      <c r="D214" s="64" t="str">
        <f t="shared" si="10"/>
        <v>5498</v>
      </c>
      <c r="E214" s="64" t="str">
        <f t="shared" si="11"/>
        <v>900115498</v>
      </c>
      <c r="F214" s="64">
        <v>900115498</v>
      </c>
      <c r="G214" s="121" t="s">
        <v>191</v>
      </c>
      <c r="H214" s="61"/>
      <c r="I214" s="61"/>
      <c r="J214" s="61"/>
      <c r="K214" s="73"/>
    </row>
    <row r="215" spans="1:11" x14ac:dyDescent="0.2">
      <c r="A215" s="122">
        <v>549813</v>
      </c>
      <c r="B215" s="121" t="s">
        <v>315</v>
      </c>
      <c r="C215" s="121" t="str">
        <f t="shared" si="12"/>
        <v>Kita Philippstein</v>
      </c>
      <c r="D215" s="64" t="str">
        <f t="shared" si="10"/>
        <v>5498</v>
      </c>
      <c r="E215" s="64" t="str">
        <f t="shared" si="11"/>
        <v>900115498</v>
      </c>
      <c r="F215" s="64">
        <v>900115498</v>
      </c>
      <c r="G215" s="121" t="s">
        <v>191</v>
      </c>
      <c r="H215" s="61"/>
      <c r="I215" s="61"/>
      <c r="J215" s="61"/>
      <c r="K215" s="73"/>
    </row>
    <row r="216" spans="1:11" x14ac:dyDescent="0.2">
      <c r="A216" s="122">
        <v>549814</v>
      </c>
      <c r="B216" s="121" t="s">
        <v>316</v>
      </c>
      <c r="C216" s="121" t="str">
        <f t="shared" si="12"/>
        <v>Kita WBG Mittendrin</v>
      </c>
      <c r="D216" s="64" t="str">
        <f t="shared" si="10"/>
        <v>5498</v>
      </c>
      <c r="E216" s="64" t="str">
        <f t="shared" si="11"/>
        <v>900115498</v>
      </c>
      <c r="F216" s="64">
        <v>900115498</v>
      </c>
      <c r="G216" s="121" t="s">
        <v>191</v>
      </c>
      <c r="H216" s="61"/>
      <c r="I216" s="61"/>
      <c r="J216" s="61"/>
      <c r="K216" s="73"/>
    </row>
    <row r="217" spans="1:11" x14ac:dyDescent="0.2">
      <c r="A217" s="122">
        <v>549815</v>
      </c>
      <c r="B217" s="121" t="s">
        <v>317</v>
      </c>
      <c r="C217" s="121" t="str">
        <f t="shared" si="12"/>
        <v>Kita WBG Nestwärme</v>
      </c>
      <c r="D217" s="64" t="str">
        <f t="shared" si="10"/>
        <v>5498</v>
      </c>
      <c r="E217" s="64" t="str">
        <f t="shared" si="11"/>
        <v>900115498</v>
      </c>
      <c r="F217" s="64">
        <v>900115498</v>
      </c>
      <c r="G217" s="121" t="s">
        <v>191</v>
      </c>
      <c r="H217" s="61"/>
      <c r="I217" s="61"/>
      <c r="J217" s="61"/>
      <c r="K217" s="73"/>
    </row>
    <row r="218" spans="1:11" x14ac:dyDescent="0.2">
      <c r="A218" s="122">
        <v>549816</v>
      </c>
      <c r="B218" s="121" t="s">
        <v>318</v>
      </c>
      <c r="C218" s="121" t="str">
        <f t="shared" si="12"/>
        <v>Kita Regenbogenland</v>
      </c>
      <c r="D218" s="64" t="str">
        <f t="shared" si="10"/>
        <v>5498</v>
      </c>
      <c r="E218" s="64" t="str">
        <f t="shared" si="11"/>
        <v>900115498</v>
      </c>
      <c r="F218" s="64">
        <v>900115498</v>
      </c>
      <c r="G218" s="121" t="s">
        <v>191</v>
      </c>
      <c r="H218" s="61"/>
      <c r="I218" s="61"/>
      <c r="J218" s="61"/>
      <c r="K218" s="73"/>
    </row>
    <row r="219" spans="1:11" x14ac:dyDescent="0.2">
      <c r="A219" s="122">
        <v>549817</v>
      </c>
      <c r="B219" s="121" t="s">
        <v>319</v>
      </c>
      <c r="C219" s="121" t="str">
        <f t="shared" si="12"/>
        <v>Kita Arche Noah Weinbach</v>
      </c>
      <c r="D219" s="64" t="str">
        <f t="shared" si="10"/>
        <v>5498</v>
      </c>
      <c r="E219" s="64" t="str">
        <f t="shared" si="11"/>
        <v>900115498</v>
      </c>
      <c r="F219" s="64">
        <v>900115498</v>
      </c>
      <c r="G219" s="121" t="s">
        <v>191</v>
      </c>
      <c r="H219" s="61"/>
      <c r="I219" s="61"/>
      <c r="J219" s="61"/>
      <c r="K219" s="73"/>
    </row>
    <row r="220" spans="1:11" x14ac:dyDescent="0.2">
      <c r="A220" s="90"/>
      <c r="B220" s="61"/>
      <c r="D220" s="64"/>
      <c r="E220" s="64"/>
      <c r="G220" s="75"/>
      <c r="H220" s="61"/>
      <c r="I220" s="61"/>
      <c r="J220" s="61"/>
      <c r="K220" s="73"/>
    </row>
    <row r="221" spans="1:11" x14ac:dyDescent="0.2">
      <c r="A221" s="90"/>
      <c r="B221" s="61"/>
      <c r="D221" s="64"/>
      <c r="E221" s="64"/>
      <c r="G221" s="75"/>
      <c r="H221" s="61"/>
      <c r="I221" s="61"/>
      <c r="J221" s="61"/>
      <c r="K221" s="73"/>
    </row>
    <row r="222" spans="1:11" x14ac:dyDescent="0.2">
      <c r="A222" s="90"/>
      <c r="B222" s="61"/>
      <c r="D222" s="64"/>
      <c r="E222" s="64"/>
      <c r="G222" s="75"/>
      <c r="H222" s="61"/>
      <c r="I222" s="61"/>
      <c r="J222" s="61"/>
      <c r="K222" s="73"/>
    </row>
    <row r="223" spans="1:11" x14ac:dyDescent="0.2">
      <c r="A223" s="90"/>
      <c r="B223" s="61"/>
      <c r="D223" s="64"/>
      <c r="E223" s="64"/>
      <c r="G223" s="75"/>
      <c r="H223" s="61"/>
      <c r="I223" s="61"/>
      <c r="J223" s="61"/>
      <c r="K223" s="73"/>
    </row>
    <row r="224" spans="1:11" x14ac:dyDescent="0.2">
      <c r="A224" s="90"/>
      <c r="B224" s="61"/>
      <c r="D224" s="64"/>
      <c r="E224" s="64"/>
      <c r="G224" s="75"/>
      <c r="H224" s="61"/>
      <c r="I224" s="61"/>
      <c r="J224" s="61"/>
      <c r="K224" s="73"/>
    </row>
    <row r="225" spans="1:11" x14ac:dyDescent="0.2">
      <c r="A225" s="90"/>
      <c r="B225" s="61"/>
      <c r="D225" s="64"/>
      <c r="E225" s="64"/>
      <c r="G225" s="75"/>
      <c r="H225" s="61"/>
      <c r="I225" s="61"/>
      <c r="J225" s="61"/>
      <c r="K225" s="73"/>
    </row>
    <row r="226" spans="1:11" x14ac:dyDescent="0.2">
      <c r="A226" s="90"/>
      <c r="B226" s="61"/>
      <c r="D226" s="64"/>
      <c r="E226" s="64"/>
      <c r="G226" s="75"/>
      <c r="H226" s="61"/>
      <c r="I226" s="61"/>
      <c r="J226" s="61"/>
      <c r="K226" s="73"/>
    </row>
    <row r="227" spans="1:11" x14ac:dyDescent="0.2">
      <c r="A227" s="90"/>
      <c r="B227" s="61"/>
      <c r="D227" s="64"/>
      <c r="E227" s="64"/>
      <c r="G227" s="75"/>
      <c r="H227" s="61"/>
      <c r="I227" s="61"/>
      <c r="J227" s="61"/>
      <c r="K227" s="73"/>
    </row>
    <row r="228" spans="1:11" x14ac:dyDescent="0.2">
      <c r="A228" s="90"/>
      <c r="B228" s="61"/>
      <c r="D228" s="64"/>
      <c r="E228" s="64"/>
      <c r="G228" s="75"/>
      <c r="H228" s="61"/>
      <c r="I228" s="61"/>
      <c r="J228" s="61"/>
      <c r="K228" s="73"/>
    </row>
    <row r="229" spans="1:11" x14ac:dyDescent="0.2">
      <c r="A229" s="90"/>
      <c r="B229" s="61"/>
      <c r="D229" s="64"/>
      <c r="E229" s="64"/>
      <c r="G229" s="75"/>
      <c r="H229" s="61"/>
      <c r="I229" s="61"/>
      <c r="J229" s="61"/>
      <c r="K229" s="73"/>
    </row>
    <row r="230" spans="1:11" x14ac:dyDescent="0.2">
      <c r="A230" s="90"/>
      <c r="B230" s="61"/>
      <c r="D230" s="64"/>
      <c r="E230" s="64"/>
      <c r="G230" s="75"/>
      <c r="H230" s="61"/>
      <c r="I230" s="61"/>
      <c r="J230" s="61"/>
      <c r="K230" s="73"/>
    </row>
    <row r="231" spans="1:11" x14ac:dyDescent="0.2">
      <c r="A231" s="90"/>
      <c r="B231" s="61"/>
      <c r="D231" s="64"/>
      <c r="E231" s="64"/>
      <c r="G231" s="75"/>
      <c r="H231" s="61"/>
      <c r="I231" s="61"/>
      <c r="J231" s="61"/>
      <c r="K231" s="73"/>
    </row>
    <row r="232" spans="1:11" x14ac:dyDescent="0.2">
      <c r="A232" s="90"/>
      <c r="B232" s="61"/>
      <c r="D232" s="64"/>
      <c r="E232" s="64"/>
      <c r="G232" s="75"/>
      <c r="H232" s="61"/>
      <c r="I232" s="61"/>
      <c r="J232" s="61"/>
      <c r="K232" s="73"/>
    </row>
    <row r="233" spans="1:11" x14ac:dyDescent="0.2">
      <c r="A233" s="90"/>
      <c r="B233" s="61"/>
      <c r="D233" s="64"/>
      <c r="E233" s="64"/>
      <c r="G233" s="75"/>
      <c r="H233" s="61"/>
      <c r="I233" s="61"/>
      <c r="J233" s="61"/>
      <c r="K233" s="73"/>
    </row>
    <row r="234" spans="1:11" x14ac:dyDescent="0.2">
      <c r="A234" s="90"/>
      <c r="B234" s="61"/>
      <c r="D234" s="64"/>
      <c r="E234" s="64"/>
      <c r="G234" s="75"/>
      <c r="H234" s="61"/>
      <c r="I234" s="61"/>
      <c r="J234" s="61"/>
      <c r="K234" s="73"/>
    </row>
    <row r="235" spans="1:11" x14ac:dyDescent="0.2">
      <c r="A235" s="90"/>
      <c r="B235" s="61"/>
      <c r="D235" s="64"/>
      <c r="E235" s="64"/>
      <c r="G235" s="75"/>
      <c r="H235" s="61"/>
      <c r="I235" s="61"/>
      <c r="J235" s="61"/>
      <c r="K235" s="73"/>
    </row>
    <row r="236" spans="1:11" x14ac:dyDescent="0.2">
      <c r="A236" s="90"/>
      <c r="B236" s="61"/>
      <c r="D236" s="64"/>
      <c r="E236" s="64"/>
      <c r="G236" s="75"/>
      <c r="H236" s="61"/>
      <c r="I236" s="61"/>
      <c r="J236" s="61"/>
      <c r="K236" s="73"/>
    </row>
    <row r="237" spans="1:11" x14ac:dyDescent="0.2">
      <c r="A237" s="90"/>
      <c r="B237" s="61"/>
      <c r="D237" s="64"/>
      <c r="E237" s="64"/>
      <c r="G237" s="75"/>
      <c r="H237" s="61"/>
      <c r="I237" s="61"/>
      <c r="J237" s="61"/>
      <c r="K237" s="73"/>
    </row>
    <row r="238" spans="1:11" x14ac:dyDescent="0.2">
      <c r="A238" s="90"/>
      <c r="B238" s="61"/>
      <c r="D238" s="64"/>
      <c r="E238" s="64"/>
      <c r="G238" s="75"/>
      <c r="H238" s="61"/>
      <c r="I238" s="61"/>
      <c r="J238" s="61"/>
      <c r="K238" s="73"/>
    </row>
    <row r="239" spans="1:11" x14ac:dyDescent="0.2">
      <c r="A239" s="90"/>
      <c r="B239" s="61"/>
      <c r="D239" s="64"/>
      <c r="E239" s="64"/>
      <c r="G239" s="75"/>
      <c r="H239" s="61"/>
      <c r="I239" s="61"/>
      <c r="J239" s="61"/>
      <c r="K239" s="73"/>
    </row>
    <row r="240" spans="1:11" x14ac:dyDescent="0.2">
      <c r="A240" s="90"/>
      <c r="B240" s="61"/>
      <c r="D240" s="64"/>
      <c r="E240" s="64"/>
      <c r="G240" s="75"/>
      <c r="H240" s="61"/>
      <c r="I240" s="61"/>
      <c r="J240" s="61"/>
    </row>
    <row r="241" spans="1:10" x14ac:dyDescent="0.2">
      <c r="A241" s="90"/>
      <c r="B241" s="61"/>
      <c r="D241" s="64"/>
      <c r="E241" s="64"/>
      <c r="G241" s="75"/>
      <c r="H241" s="61"/>
      <c r="I241" s="61"/>
      <c r="J241" s="61"/>
    </row>
    <row r="242" spans="1:10" x14ac:dyDescent="0.2">
      <c r="A242" s="90"/>
      <c r="B242" s="61"/>
      <c r="D242" s="64"/>
      <c r="E242" s="64"/>
      <c r="G242" s="75"/>
      <c r="H242" s="61"/>
      <c r="I242" s="61"/>
      <c r="J242" s="61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M33"/>
  <sheetViews>
    <sheetView showGridLines="0" tabSelected="1" topLeftCell="A2" zoomScaleNormal="100" workbookViewId="0">
      <selection activeCell="K2" sqref="K2:K4"/>
    </sheetView>
  </sheetViews>
  <sheetFormatPr baseColWidth="10" defaultRowHeight="12.75" x14ac:dyDescent="0.2"/>
  <cols>
    <col min="1" max="1" width="20.7109375" style="22" customWidth="1"/>
    <col min="2" max="2" width="1.85546875" style="22" customWidth="1"/>
    <col min="3" max="8" width="8" style="22" customWidth="1"/>
    <col min="9" max="9" width="28.140625" style="22" customWidth="1"/>
    <col min="10" max="10" width="2.7109375" style="22" customWidth="1"/>
    <col min="11" max="11" width="14.42578125" style="22" customWidth="1"/>
    <col min="12" max="13" width="13" style="22" customWidth="1"/>
    <col min="14" max="16384" width="11.42578125" style="22"/>
  </cols>
  <sheetData>
    <row r="1" spans="1:13" ht="15" customHeight="1" x14ac:dyDescent="0.2">
      <c r="H1" s="103"/>
      <c r="I1" s="103"/>
    </row>
    <row r="2" spans="1:13" ht="12.75" customHeight="1" x14ac:dyDescent="0.2">
      <c r="C2" s="105" t="s">
        <v>9</v>
      </c>
      <c r="D2" s="105"/>
      <c r="E2" s="105"/>
      <c r="G2" s="20"/>
      <c r="H2" s="103"/>
      <c r="I2" s="103"/>
      <c r="K2" s="104"/>
      <c r="L2" s="99" t="s">
        <v>11</v>
      </c>
      <c r="M2" s="99"/>
    </row>
    <row r="3" spans="1:13" ht="12.75" customHeight="1" x14ac:dyDescent="0.2">
      <c r="C3" s="105"/>
      <c r="D3" s="105"/>
      <c r="E3" s="105"/>
      <c r="F3" s="20"/>
      <c r="G3" s="20"/>
      <c r="H3" s="20"/>
      <c r="I3" s="101" t="str">
        <f>IF($K$2="","",VLOOKUP($K$2,RT!$A:$G,5,FALSE))</f>
        <v/>
      </c>
      <c r="K3" s="104"/>
      <c r="L3" s="99"/>
      <c r="M3" s="99"/>
    </row>
    <row r="4" spans="1:13" ht="12.75" customHeight="1" x14ac:dyDescent="0.2">
      <c r="C4" s="105"/>
      <c r="D4" s="105"/>
      <c r="E4" s="105"/>
      <c r="F4" s="20"/>
      <c r="G4" s="20"/>
      <c r="H4" s="20"/>
      <c r="I4" s="101"/>
      <c r="K4" s="104"/>
      <c r="L4" s="99"/>
      <c r="M4" s="99"/>
    </row>
    <row r="5" spans="1:13" ht="21.75" customHeight="1" x14ac:dyDescent="0.2">
      <c r="D5" s="58"/>
      <c r="E5" s="102" t="str">
        <f>IF($K$2="","",VLOOKUP($K$2,RT!$A:$G,2,FALSE))</f>
        <v/>
      </c>
      <c r="F5" s="102"/>
      <c r="G5" s="102"/>
      <c r="H5" s="102"/>
      <c r="I5" s="102"/>
    </row>
    <row r="6" spans="1:13" s="23" customFormat="1" ht="10.5" customHeight="1" x14ac:dyDescent="0.2">
      <c r="D6" s="24"/>
    </row>
    <row r="7" spans="1:13" s="25" customFormat="1" ht="30" customHeight="1" x14ac:dyDescent="0.2">
      <c r="C7" s="26" t="s">
        <v>23</v>
      </c>
    </row>
    <row r="8" spans="1:13" s="29" customFormat="1" ht="29.25" customHeight="1" x14ac:dyDescent="0.2">
      <c r="A8" s="27"/>
      <c r="B8" s="27"/>
      <c r="C8" s="56" t="s">
        <v>86</v>
      </c>
      <c r="D8" s="56"/>
      <c r="E8" s="56"/>
      <c r="F8" s="56"/>
      <c r="G8" s="28"/>
      <c r="H8" s="28"/>
      <c r="I8" s="28"/>
    </row>
    <row r="9" spans="1:13" s="29" customFormat="1" ht="30" customHeight="1" x14ac:dyDescent="0.2">
      <c r="A9" s="30"/>
      <c r="B9" s="30"/>
      <c r="C9" s="100"/>
      <c r="D9" s="100"/>
      <c r="E9" s="100"/>
      <c r="F9" s="100"/>
      <c r="G9" s="100"/>
      <c r="H9" s="100"/>
      <c r="I9" s="31"/>
    </row>
    <row r="10" spans="1:13" s="25" customFormat="1" ht="30" customHeight="1" x14ac:dyDescent="0.2">
      <c r="A10" s="32"/>
      <c r="B10" s="32"/>
      <c r="C10" s="100"/>
      <c r="D10" s="100"/>
      <c r="E10" s="100"/>
      <c r="F10" s="100"/>
      <c r="G10" s="100"/>
      <c r="H10" s="100"/>
      <c r="I10" s="31"/>
      <c r="K10" s="81"/>
    </row>
    <row r="11" spans="1:13" s="25" customFormat="1" ht="30" customHeight="1" x14ac:dyDescent="0.2">
      <c r="A11" s="32" t="s">
        <v>2</v>
      </c>
      <c r="B11" s="76" t="str">
        <f>IF($K$2="","",IF(VLOOKUP($K$2,RT!$A$2:$K$500,9,FALSE)="","",VLOOKUP($K$2,RT!$A$2:$K$500,9,FALSE)))</f>
        <v/>
      </c>
      <c r="C11" s="77"/>
      <c r="D11" s="68"/>
      <c r="E11" s="68"/>
      <c r="F11" s="68"/>
      <c r="G11" s="68"/>
      <c r="H11" s="68"/>
      <c r="I11"/>
    </row>
    <row r="12" spans="1:13" s="25" customFormat="1" ht="25.5" customHeight="1" x14ac:dyDescent="0.25">
      <c r="A12" s="33" t="s">
        <v>1</v>
      </c>
      <c r="B12" s="79" t="str">
        <f>IF($K$2="","",IF(VLOOKUP($K$2,RT!$A$2:$K$500,8,FALSE)="","",VLOOKUP($K$2,RT!$A$2:$K$500,8,FALSE)))</f>
        <v/>
      </c>
      <c r="C12" s="66"/>
      <c r="D12" s="66"/>
      <c r="E12" s="66"/>
      <c r="F12" s="66"/>
      <c r="G12" s="66"/>
      <c r="H12" s="67"/>
      <c r="I12" s="78"/>
      <c r="J12" s="35"/>
      <c r="K12" s="82"/>
    </row>
    <row r="13" spans="1:13" s="25" customFormat="1" ht="4.5" customHeight="1" x14ac:dyDescent="0.2">
      <c r="A13" s="36"/>
      <c r="B13" s="76"/>
      <c r="C13" s="37"/>
      <c r="D13" s="38"/>
      <c r="E13" s="38"/>
      <c r="F13" s="38"/>
      <c r="G13" s="38"/>
      <c r="H13" s="38"/>
      <c r="I13" s="34"/>
      <c r="J13" s="35"/>
    </row>
    <row r="14" spans="1:13" s="25" customFormat="1" ht="14.25" customHeight="1" x14ac:dyDescent="0.2">
      <c r="A14" s="32"/>
      <c r="B14" s="32"/>
      <c r="C14" s="39"/>
      <c r="D14" s="39"/>
      <c r="E14" s="39"/>
      <c r="F14" s="39"/>
      <c r="G14" s="39"/>
      <c r="H14" s="39"/>
      <c r="I14" s="31"/>
    </row>
    <row r="15" spans="1:13" s="25" customFormat="1" ht="40.5" customHeight="1" x14ac:dyDescent="0.2">
      <c r="A15" s="40" t="s">
        <v>30</v>
      </c>
      <c r="B15" s="40"/>
      <c r="C15" s="41"/>
      <c r="D15" s="41"/>
      <c r="E15" s="113" t="str">
        <f>IF(AND($K$2="",COUNT($A$17:$A$21)&gt;0),"Bitte tragen Sie die Rechtsträgernummer in das rote Feld ein!!","")</f>
        <v/>
      </c>
      <c r="F15" s="113"/>
      <c r="G15" s="113"/>
      <c r="H15" s="113"/>
      <c r="I15" s="113"/>
    </row>
    <row r="16" spans="1:13" s="43" customFormat="1" ht="25.5" customHeight="1" x14ac:dyDescent="0.2">
      <c r="A16" s="42" t="s">
        <v>0</v>
      </c>
      <c r="B16" s="108" t="s">
        <v>3</v>
      </c>
      <c r="C16" s="109"/>
      <c r="D16" s="110"/>
      <c r="E16" s="106" t="s">
        <v>75</v>
      </c>
      <c r="F16" s="107"/>
      <c r="G16" s="111" t="s">
        <v>76</v>
      </c>
      <c r="H16" s="112"/>
      <c r="I16" s="112"/>
      <c r="J16" s="25"/>
      <c r="M16" s="44"/>
    </row>
    <row r="17" spans="1:10" s="43" customFormat="1" ht="25.5" customHeight="1" x14ac:dyDescent="0.2">
      <c r="A17" s="21"/>
      <c r="B17" s="94"/>
      <c r="C17" s="95"/>
      <c r="D17" s="96"/>
      <c r="E17" s="97"/>
      <c r="F17" s="98"/>
      <c r="G17" s="92"/>
      <c r="H17" s="92"/>
      <c r="I17" s="92"/>
      <c r="J17" s="25"/>
    </row>
    <row r="18" spans="1:10" s="43" customFormat="1" ht="25.5" customHeight="1" x14ac:dyDescent="0.2">
      <c r="A18" s="21"/>
      <c r="B18" s="94"/>
      <c r="C18" s="95"/>
      <c r="D18" s="96"/>
      <c r="E18" s="97"/>
      <c r="F18" s="98"/>
      <c r="G18" s="92"/>
      <c r="H18" s="92"/>
      <c r="I18" s="92"/>
      <c r="J18" s="25"/>
    </row>
    <row r="19" spans="1:10" s="43" customFormat="1" ht="25.5" customHeight="1" x14ac:dyDescent="0.2">
      <c r="A19" s="21"/>
      <c r="B19" s="94"/>
      <c r="C19" s="95"/>
      <c r="D19" s="96"/>
      <c r="E19" s="97"/>
      <c r="F19" s="98"/>
      <c r="G19" s="92"/>
      <c r="H19" s="92"/>
      <c r="I19" s="92"/>
      <c r="J19" s="25"/>
    </row>
    <row r="20" spans="1:10" s="43" customFormat="1" ht="25.5" customHeight="1" x14ac:dyDescent="0.2">
      <c r="A20" s="21"/>
      <c r="B20" s="94"/>
      <c r="C20" s="95"/>
      <c r="D20" s="96"/>
      <c r="E20" s="97"/>
      <c r="F20" s="98"/>
      <c r="G20" s="92"/>
      <c r="H20" s="92"/>
      <c r="I20" s="92"/>
      <c r="J20" s="25"/>
    </row>
    <row r="21" spans="1:10" s="43" customFormat="1" ht="25.5" customHeight="1" x14ac:dyDescent="0.2">
      <c r="A21" s="21"/>
      <c r="B21" s="94"/>
      <c r="C21" s="95"/>
      <c r="D21" s="96"/>
      <c r="E21" s="97"/>
      <c r="F21" s="98"/>
      <c r="G21" s="92"/>
      <c r="H21" s="92"/>
      <c r="I21" s="92"/>
      <c r="J21" s="25"/>
    </row>
    <row r="22" spans="1:10" s="43" customFormat="1" ht="25.5" customHeight="1" x14ac:dyDescent="0.2">
      <c r="A22" s="84"/>
      <c r="B22" s="34"/>
      <c r="C22" s="34"/>
      <c r="D22" s="34"/>
      <c r="E22" s="85"/>
      <c r="F22" s="85"/>
      <c r="G22" s="86"/>
      <c r="H22" s="86"/>
      <c r="I22" s="86"/>
      <c r="J22" s="25"/>
    </row>
    <row r="23" spans="1:10" s="43" customFormat="1" ht="40.5" customHeight="1" x14ac:dyDescent="0.2">
      <c r="A23" s="84"/>
      <c r="B23" s="34"/>
      <c r="C23" s="34"/>
      <c r="D23" s="34"/>
      <c r="E23" s="85"/>
      <c r="F23" s="85"/>
      <c r="G23" s="86"/>
      <c r="H23" s="86"/>
      <c r="I23" s="86"/>
      <c r="J23" s="25"/>
    </row>
    <row r="24" spans="1:10" s="43" customFormat="1" ht="30" customHeight="1" x14ac:dyDescent="0.2">
      <c r="A24" s="27" t="s">
        <v>81</v>
      </c>
      <c r="C24" s="93" t="s">
        <v>82</v>
      </c>
      <c r="D24" s="93"/>
      <c r="E24" s="93"/>
      <c r="F24" s="93"/>
      <c r="G24" s="93"/>
      <c r="H24" s="86"/>
      <c r="I24" s="86"/>
      <c r="J24" s="25"/>
    </row>
    <row r="25" spans="1:10" s="43" customFormat="1" ht="30" customHeight="1" x14ac:dyDescent="0.2">
      <c r="A25" s="30" t="s">
        <v>83</v>
      </c>
      <c r="B25" s="87"/>
      <c r="C25" s="118"/>
      <c r="D25" s="118"/>
      <c r="E25" s="118"/>
      <c r="F25" s="118"/>
      <c r="G25" s="118"/>
      <c r="H25" s="118"/>
      <c r="I25" s="86"/>
      <c r="J25" s="25"/>
    </row>
    <row r="26" spans="1:10" s="43" customFormat="1" ht="30" customHeight="1" x14ac:dyDescent="0.2">
      <c r="A26" s="32" t="s">
        <v>84</v>
      </c>
      <c r="B26" s="87"/>
      <c r="C26" s="118"/>
      <c r="D26" s="118"/>
      <c r="E26" s="118"/>
      <c r="F26" s="118"/>
      <c r="G26" s="118"/>
      <c r="H26" s="118"/>
      <c r="I26" s="86"/>
      <c r="J26" s="25"/>
    </row>
    <row r="27" spans="1:10" s="43" customFormat="1" ht="30" customHeight="1" x14ac:dyDescent="0.2">
      <c r="A27" s="32" t="s">
        <v>2</v>
      </c>
      <c r="B27" s="87"/>
      <c r="C27" s="118"/>
      <c r="D27" s="118"/>
      <c r="E27" s="118"/>
      <c r="F27" s="118"/>
      <c r="G27" s="118"/>
      <c r="H27" s="118"/>
      <c r="I27" s="86"/>
      <c r="J27" s="25"/>
    </row>
    <row r="28" spans="1:10" s="43" customFormat="1" ht="24.75" customHeight="1" x14ac:dyDescent="0.25">
      <c r="A28" s="33" t="s">
        <v>1</v>
      </c>
      <c r="B28" s="88"/>
      <c r="C28" s="83"/>
      <c r="D28" s="83"/>
      <c r="E28" s="83"/>
      <c r="F28" s="83"/>
      <c r="G28" s="83"/>
      <c r="H28" s="83"/>
      <c r="I28" s="86"/>
      <c r="J28" s="25"/>
    </row>
    <row r="29" spans="1:10" s="43" customFormat="1" ht="6" customHeight="1" x14ac:dyDescent="0.2">
      <c r="A29" s="36"/>
      <c r="B29" s="31"/>
      <c r="C29" s="38"/>
      <c r="D29" s="38"/>
      <c r="E29" s="38"/>
      <c r="F29" s="38"/>
      <c r="G29" s="38"/>
      <c r="H29" s="38"/>
      <c r="I29" s="86"/>
      <c r="J29" s="25"/>
    </row>
    <row r="30" spans="1:10" s="43" customFormat="1" ht="30" customHeight="1" x14ac:dyDescent="0.2">
      <c r="A30" s="32" t="s">
        <v>85</v>
      </c>
      <c r="B30" s="87"/>
      <c r="C30" s="119"/>
      <c r="D30" s="119"/>
      <c r="E30" s="119"/>
      <c r="F30" s="119"/>
      <c r="G30" s="119"/>
      <c r="H30" s="119"/>
      <c r="I30" s="86"/>
      <c r="J30" s="25"/>
    </row>
    <row r="31" spans="1:10" s="43" customFormat="1" ht="25.5" customHeight="1" x14ac:dyDescent="0.2">
      <c r="A31" s="84"/>
      <c r="B31" s="34"/>
      <c r="C31" s="34"/>
      <c r="D31" s="34"/>
      <c r="E31" s="85"/>
      <c r="F31" s="85"/>
      <c r="G31" s="86"/>
      <c r="H31" s="86"/>
      <c r="I31" s="86"/>
      <c r="J31" s="25"/>
    </row>
    <row r="32" spans="1:10" s="25" customFormat="1" ht="37.5" customHeight="1" x14ac:dyDescent="0.2">
      <c r="A32" s="45"/>
      <c r="B32" s="69"/>
      <c r="C32" s="117"/>
      <c r="D32" s="117"/>
      <c r="E32" s="46"/>
      <c r="F32" s="115"/>
      <c r="G32" s="115"/>
      <c r="H32" s="115"/>
      <c r="I32" s="115"/>
    </row>
    <row r="33" spans="1:9" s="25" customFormat="1" ht="17.25" customHeight="1" x14ac:dyDescent="0.2">
      <c r="A33" s="47" t="s">
        <v>40</v>
      </c>
      <c r="B33" s="47"/>
      <c r="C33" s="114"/>
      <c r="D33" s="114"/>
      <c r="E33" s="114"/>
      <c r="F33" s="116" t="s">
        <v>41</v>
      </c>
      <c r="G33" s="116"/>
      <c r="H33" s="116"/>
      <c r="I33" s="116"/>
    </row>
  </sheetData>
  <sheetProtection password="C597" sheet="1" objects="1" scenarios="1" selectLockedCells="1"/>
  <mergeCells count="36">
    <mergeCell ref="C33:E33"/>
    <mergeCell ref="F32:I32"/>
    <mergeCell ref="F33:I33"/>
    <mergeCell ref="C32:D32"/>
    <mergeCell ref="B20:D20"/>
    <mergeCell ref="E20:F20"/>
    <mergeCell ref="G20:I20"/>
    <mergeCell ref="C25:H25"/>
    <mergeCell ref="C26:H26"/>
    <mergeCell ref="C27:H27"/>
    <mergeCell ref="C30:H30"/>
    <mergeCell ref="C10:H10"/>
    <mergeCell ref="K2:K4"/>
    <mergeCell ref="C2:E4"/>
    <mergeCell ref="E16:F16"/>
    <mergeCell ref="B16:D16"/>
    <mergeCell ref="G16:I16"/>
    <mergeCell ref="E15:I15"/>
    <mergeCell ref="L2:M4"/>
    <mergeCell ref="C9:H9"/>
    <mergeCell ref="I3:I4"/>
    <mergeCell ref="E5:I5"/>
    <mergeCell ref="H1:I2"/>
    <mergeCell ref="G17:I17"/>
    <mergeCell ref="G18:I18"/>
    <mergeCell ref="G19:I19"/>
    <mergeCell ref="G21:I21"/>
    <mergeCell ref="C24:G24"/>
    <mergeCell ref="B17:D17"/>
    <mergeCell ref="E17:F17"/>
    <mergeCell ref="E18:F18"/>
    <mergeCell ref="E19:F19"/>
    <mergeCell ref="E21:F21"/>
    <mergeCell ref="B18:D18"/>
    <mergeCell ref="B19:D19"/>
    <mergeCell ref="B21:D21"/>
  </mergeCells>
  <conditionalFormatting sqref="C11:H11">
    <cfRule type="expression" dxfId="2" priority="3">
      <formula>AND(OR($B$11&lt;&gt;"",$K$11&lt;&gt;""))</formula>
    </cfRule>
  </conditionalFormatting>
  <conditionalFormatting sqref="C13:H13">
    <cfRule type="expression" dxfId="1" priority="2">
      <formula>AND(OR($B$12&lt;&gt;"",$K$12&lt;&gt;""))</formula>
    </cfRule>
  </conditionalFormatting>
  <conditionalFormatting sqref="E15:I15">
    <cfRule type="expression" dxfId="0" priority="1">
      <formula>IF(AND($K$2="",COUNT($A$17:$A$21)&gt;0),TRUE,FALSE)</formula>
    </cfRule>
  </conditionalFormatting>
  <pageMargins left="0.59055118110236227" right="0.27559055118110237" top="0.35433070866141736" bottom="0.39370078740157483" header="0.19685039370078741" footer="0.15748031496062992"/>
  <pageSetup paperSize="9" scale="97" orientation="portrait" blackAndWhite="1" r:id="rId1"/>
  <headerFooter>
    <oddFooter>&amp;L&amp;"Calibri,Standard"&amp;9&amp;K01+043Belegdatum: &amp;D&amp;R&amp;"Calibri,Standard"&amp;9&amp;K01+043Version V2.5 - Januar 2024</oddFooter>
  </headerFooter>
  <drawing r:id="rId2"/>
  <legacyDrawing r:id="rId3"/>
  <controls>
    <mc:AlternateContent xmlns:mc="http://schemas.openxmlformats.org/markup-compatibility/2006">
      <mc:Choice Requires="x14">
        <control shapeId="3077" r:id="rId4" name="CheckBox1">
          <controlPr locked="0" defaultSize="0" autoLine="0" r:id="rId5">
            <anchor moveWithCells="1">
              <from>
                <xdr:col>8</xdr:col>
                <xdr:colOff>152400</xdr:colOff>
                <xdr:row>6</xdr:row>
                <xdr:rowOff>285750</xdr:rowOff>
              </from>
              <to>
                <xdr:col>8</xdr:col>
                <xdr:colOff>1866900</xdr:colOff>
                <xdr:row>8</xdr:row>
                <xdr:rowOff>142875</xdr:rowOff>
              </to>
            </anchor>
          </controlPr>
        </control>
      </mc:Choice>
      <mc:Fallback>
        <control shapeId="3077" r:id="rId4" name="CheckBox1"/>
      </mc:Fallback>
    </mc:AlternateContent>
    <mc:AlternateContent xmlns:mc="http://schemas.openxmlformats.org/markup-compatibility/2006">
      <mc:Choice Requires="x14">
        <control shapeId="3075" r:id="rId6" name="OptionButton2">
          <controlPr defaultSize="0" autoLine="0" r:id="rId7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8</xdr:col>
                <xdr:colOff>552450</xdr:colOff>
                <xdr:row>9</xdr:row>
                <xdr:rowOff>371475</xdr:rowOff>
              </to>
            </anchor>
          </controlPr>
        </control>
      </mc:Choice>
      <mc:Fallback>
        <control shapeId="3075" r:id="rId6" name="OptionButton2"/>
      </mc:Fallback>
    </mc:AlternateContent>
    <mc:AlternateContent xmlns:mc="http://schemas.openxmlformats.org/markup-compatibility/2006">
      <mc:Choice Requires="x14">
        <control shapeId="3076" r:id="rId8" name="OptionButton1">
          <controlPr defaultSize="0" autoLine="0" r:id="rId9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8</xdr:col>
                <xdr:colOff>552450</xdr:colOff>
                <xdr:row>8</xdr:row>
                <xdr:rowOff>361950</xdr:rowOff>
              </to>
            </anchor>
          </controlPr>
        </control>
      </mc:Choice>
      <mc:Fallback>
        <control shapeId="3076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Dokumentation</vt:lpstr>
      <vt:lpstr>RT</vt:lpstr>
      <vt:lpstr>zur Weiterleitung</vt:lpstr>
      <vt:lpstr>Dokumentation!Druckbereich</vt:lpstr>
      <vt:lpstr>'zur Weiterleitung'!Druckbereich</vt:lpstr>
      <vt:lpstr>Dokumentation!Drucktitel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 Stafast</cp:lastModifiedBy>
  <cp:lastPrinted>2023-11-24T14:22:01Z</cp:lastPrinted>
  <dcterms:created xsi:type="dcterms:W3CDTF">2014-07-15T14:55:50Z</dcterms:created>
  <dcterms:modified xsi:type="dcterms:W3CDTF">2023-12-03T15:01:51Z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